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7290" tabRatio="904" activeTab="1"/>
  </bookViews>
  <sheets>
    <sheet name="Anexo 1" sheetId="10" r:id="rId1"/>
    <sheet name="Anexo 2 " sheetId="1" r:id="rId2"/>
    <sheet name="Anexo 2 Bis" sheetId="8" r:id="rId3"/>
    <sheet name="Anexo 3 " sheetId="6" r:id="rId4"/>
    <sheet name="Anexo 4 " sheetId="4" r:id="rId5"/>
    <sheet name="Anexo 6" sheetId="13" r:id="rId6"/>
    <sheet name="Anexo 19" sheetId="18" r:id="rId7"/>
    <sheet name="Anexo 20" sheetId="22" r:id="rId8"/>
    <sheet name="Anexo 30 Inc. C" sheetId="16" r:id="rId9"/>
    <sheet name="Anexo 30 Inc. D" sheetId="17" r:id="rId10"/>
    <sheet name="Anexo 30 Art. 27" sheetId="20" r:id="rId11"/>
    <sheet name="Anexo 30 Otras Expl." sheetId="21" r:id="rId12"/>
    <sheet name="DATOS" sheetId="26" r:id="rId13"/>
    <sheet name="Hoja1" sheetId="27" r:id="rId14"/>
  </sheets>
  <externalReferences>
    <externalReference r:id="rId15"/>
  </externalReferences>
  <definedNames>
    <definedName name="Print_Area" localSheetId="0">'Anexo 1'!$B$2:$G$21</definedName>
    <definedName name="Print_Area" localSheetId="1">'Anexo 2 '!$B$9:$M$25</definedName>
    <definedName name="Print_Area" localSheetId="8">'Anexo 30 Inc. C'!$B$2:$C$17</definedName>
    <definedName name="Print_Area" localSheetId="4">'Anexo 4 '!$B$10:$G$30</definedName>
  </definedNames>
  <calcPr calcId="124519"/>
</workbook>
</file>

<file path=xl/calcChain.xml><?xml version="1.0" encoding="utf-8"?>
<calcChain xmlns="http://schemas.openxmlformats.org/spreadsheetml/2006/main">
  <c r="K24" i="18"/>
  <c r="C16" i="13" l="1"/>
  <c r="D20" i="4"/>
  <c r="D17"/>
  <c r="H17" i="1" l="1"/>
  <c r="H18"/>
  <c r="I18" l="1"/>
  <c r="J18"/>
  <c r="C17" i="4"/>
  <c r="I17" i="1"/>
  <c r="H21"/>
  <c r="C20" i="4" l="1"/>
  <c r="I21" i="1"/>
  <c r="C19"/>
  <c r="F20" i="10"/>
  <c r="E20"/>
  <c r="D20"/>
  <c r="C13" i="21"/>
  <c r="C12"/>
  <c r="C8" i="20"/>
  <c r="C7"/>
  <c r="C14" i="17"/>
  <c r="C13"/>
  <c r="C9" i="16"/>
  <c r="C8"/>
  <c r="C14" i="22"/>
  <c r="C13"/>
  <c r="C9" i="18"/>
  <c r="C8"/>
  <c r="C14" i="13"/>
  <c r="C13"/>
  <c r="C14" i="4"/>
  <c r="C13"/>
  <c r="D15" i="6"/>
  <c r="D14"/>
  <c r="D13" i="8"/>
  <c r="D12"/>
  <c r="C14" i="1"/>
  <c r="C13"/>
  <c r="C14" i="10"/>
  <c r="C13"/>
  <c r="J21" i="1" l="1"/>
  <c r="M17"/>
  <c r="M18"/>
  <c r="M19"/>
  <c r="I24" i="18" l="1"/>
  <c r="F24" l="1"/>
  <c r="E24"/>
  <c r="D24"/>
  <c r="M21" i="1" l="1"/>
  <c r="M20"/>
  <c r="M22" l="1"/>
  <c r="F22" l="1"/>
  <c r="L22" s="1"/>
  <c r="F21"/>
  <c r="L21" s="1"/>
  <c r="F20"/>
  <c r="L20" s="1"/>
  <c r="F19"/>
  <c r="L19" s="1"/>
  <c r="F18"/>
  <c r="L18" s="1"/>
  <c r="F17"/>
  <c r="L17" s="1"/>
  <c r="F23" l="1"/>
  <c r="G24" i="18" l="1"/>
  <c r="G19"/>
  <c r="G14"/>
  <c r="G17" i="22" l="1"/>
  <c r="E17"/>
  <c r="D17"/>
  <c r="C17"/>
  <c r="F16"/>
  <c r="F17" l="1"/>
  <c r="E29" i="18"/>
  <c r="F29" i="10"/>
  <c r="E29"/>
  <c r="D29"/>
  <c r="C29"/>
  <c r="G28"/>
  <c r="G27"/>
  <c r="G25"/>
  <c r="G24"/>
  <c r="F23"/>
  <c r="E23"/>
  <c r="D23"/>
  <c r="C23"/>
  <c r="F22"/>
  <c r="E22"/>
  <c r="D22"/>
  <c r="C22"/>
  <c r="G20"/>
  <c r="G19"/>
  <c r="F18"/>
  <c r="F21" s="1"/>
  <c r="F26" s="1"/>
  <c r="E18"/>
  <c r="E21" s="1"/>
  <c r="E26" s="1"/>
  <c r="D18"/>
  <c r="D21" s="1"/>
  <c r="D26" s="1"/>
  <c r="C18"/>
  <c r="C21" s="1"/>
  <c r="G17"/>
  <c r="G16"/>
  <c r="E30" l="1"/>
  <c r="F30"/>
  <c r="G22"/>
  <c r="G23"/>
  <c r="G29"/>
  <c r="D30"/>
  <c r="C26"/>
  <c r="G21"/>
  <c r="G18"/>
  <c r="C30" l="1"/>
  <c r="G30" s="1"/>
  <c r="G26"/>
  <c r="D23" i="1" l="1"/>
  <c r="D18" i="4"/>
  <c r="D29"/>
  <c r="C23" i="1"/>
  <c r="E23"/>
  <c r="G23"/>
  <c r="J23"/>
  <c r="C21" i="8"/>
  <c r="E27" i="4"/>
  <c r="E25"/>
  <c r="E24"/>
  <c r="E16"/>
  <c r="E19"/>
  <c r="D22"/>
  <c r="E28" i="13"/>
  <c r="E19"/>
  <c r="E26"/>
  <c r="E27"/>
  <c r="C23"/>
  <c r="D21" i="8" l="1"/>
  <c r="C28" i="4"/>
  <c r="H23" i="1"/>
  <c r="C22" i="4"/>
  <c r="D23"/>
  <c r="C30" i="13"/>
  <c r="D21" i="4"/>
  <c r="E22"/>
  <c r="C29" l="1"/>
  <c r="D21" i="13"/>
  <c r="D25"/>
  <c r="E21" i="8"/>
  <c r="E28" i="4"/>
  <c r="E20"/>
  <c r="E17"/>
  <c r="C23"/>
  <c r="C18"/>
  <c r="I23" i="1"/>
  <c r="M23"/>
  <c r="D26" i="4"/>
  <c r="L23" i="1"/>
  <c r="E18" i="13"/>
  <c r="E29" i="4" l="1"/>
  <c r="D20" i="13"/>
  <c r="D17"/>
  <c r="C21" i="4"/>
  <c r="D29" i="13"/>
  <c r="D22"/>
  <c r="F21" i="8"/>
  <c r="E18" i="4"/>
  <c r="K23" i="1"/>
  <c r="E23" i="4"/>
  <c r="E21" i="13"/>
  <c r="G21" i="8"/>
  <c r="E25" i="13"/>
  <c r="D30" i="4"/>
  <c r="C26" l="1"/>
  <c r="D24" i="13"/>
  <c r="E20"/>
  <c r="H21" i="8"/>
  <c r="E21" i="4"/>
  <c r="E29" i="13"/>
  <c r="E22"/>
  <c r="C30" i="4"/>
  <c r="D23" i="13" l="1"/>
  <c r="E24"/>
  <c r="E26" i="4"/>
  <c r="E23" i="13" l="1"/>
  <c r="E30" i="4"/>
  <c r="E17" i="13"/>
  <c r="D16"/>
  <c r="D30" s="1"/>
  <c r="E16" l="1"/>
  <c r="E30" l="1"/>
</calcChain>
</file>

<file path=xl/sharedStrings.xml><?xml version="1.0" encoding="utf-8"?>
<sst xmlns="http://schemas.openxmlformats.org/spreadsheetml/2006/main" count="270" uniqueCount="156">
  <si>
    <t>ACUERDO N° 3949</t>
  </si>
  <si>
    <t>Partidas</t>
  </si>
  <si>
    <t>Credito</t>
  </si>
  <si>
    <t>Devengado</t>
  </si>
  <si>
    <t>Pagado</t>
  </si>
  <si>
    <t>Aumentos</t>
  </si>
  <si>
    <t>Disminuciones</t>
  </si>
  <si>
    <t>TOTALES</t>
  </si>
  <si>
    <t>Concepto</t>
  </si>
  <si>
    <t>Nota</t>
  </si>
  <si>
    <t>Calculo original</t>
  </si>
  <si>
    <t>Calculo definitivo</t>
  </si>
  <si>
    <t>Diferencia</t>
  </si>
  <si>
    <t xml:space="preserve"> </t>
  </si>
  <si>
    <t>Residuos Pasivos</t>
  </si>
  <si>
    <t>Deuda Exigible</t>
  </si>
  <si>
    <t>N   O          A   P   L   I   C   A   B   L   E</t>
  </si>
  <si>
    <t>1° Trimestre</t>
  </si>
  <si>
    <t>2° Trimestre</t>
  </si>
  <si>
    <t>3° Trimestre</t>
  </si>
  <si>
    <t>4° Trimestre</t>
  </si>
  <si>
    <t>TOTAL RECURSOS (I+IV)</t>
  </si>
  <si>
    <t>TOTAL GASTOS (II+V)</t>
  </si>
  <si>
    <t>41200 Bienes</t>
  </si>
  <si>
    <t>41100 Personal</t>
  </si>
  <si>
    <t>41300 Servicios</t>
  </si>
  <si>
    <t>51100 Bs.Capital</t>
  </si>
  <si>
    <t>74100 Deuda Ej.Anter</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</si>
  <si>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</si>
  <si>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</si>
  <si>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</si>
  <si>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</si>
  <si>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</si>
  <si>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</si>
  <si>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</si>
  <si>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</si>
  <si>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</si>
  <si>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</si>
  <si>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</si>
  <si>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</si>
  <si>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</si>
  <si>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</si>
  <si>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</si>
  <si>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 xml:space="preserve">           ACUERDO    Nº     3.949</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</si>
  <si>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</si>
  <si>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</si>
  <si>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</si>
  <si>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</si>
  <si>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</si>
  <si>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</si>
  <si>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</si>
  <si>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</si>
  <si>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</si>
  <si>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</si>
  <si>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</si>
  <si>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</si>
  <si>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</si>
  <si>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</si>
  <si>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t>Importe Liquidado Acumulado Anual</t>
  </si>
  <si>
    <t>Boletos de Ingresos del Trimestre</t>
  </si>
  <si>
    <t>Boletos de Ingresos Acumulados Anual</t>
  </si>
  <si>
    <t>SIN MOVIMIENTO</t>
  </si>
  <si>
    <t xml:space="preserve">NO APLICA </t>
  </si>
  <si>
    <t>ANEXO N° 20</t>
  </si>
  <si>
    <t>ALTAS Y BAJAS DE CONTRATOS DE LOCACIÓN DE SERVICIOS. Art. 33 inc. B.</t>
  </si>
  <si>
    <t xml:space="preserve">Organismo </t>
  </si>
  <si>
    <t>Importe total liquidado</t>
  </si>
  <si>
    <t>H. Cámara de Diputados</t>
  </si>
  <si>
    <t>Totales</t>
  </si>
  <si>
    <t>EJERCICIO:</t>
  </si>
  <si>
    <t xml:space="preserve">41100 PERSONAL                     </t>
  </si>
  <si>
    <t xml:space="preserve">41200 BIENES                       </t>
  </si>
  <si>
    <t xml:space="preserve">41300 SERVICIOS                    </t>
  </si>
  <si>
    <t>Las diferencias en el cumplimiento de metas obedecen al siguiente detalle:</t>
  </si>
  <si>
    <t>43100 Trasferencias</t>
  </si>
  <si>
    <t>51100 BIENES DE CAPITAL</t>
  </si>
  <si>
    <t xml:space="preserve"> ANEXO 30 inc. C) 1)</t>
  </si>
  <si>
    <t xml:space="preserve"> ANEXO 30 inc. C) 2)</t>
  </si>
  <si>
    <t>(a)</t>
  </si>
  <si>
    <t>(a) Según Resolucion de Aprobacion de Presupuesto Honorable Cámara de Diputados</t>
  </si>
  <si>
    <t>CONTRATOS</t>
  </si>
  <si>
    <t xml:space="preserve">                                                     ACUERDO    Nº     3.949
</t>
  </si>
  <si>
    <t xml:space="preserve">REPARTICION /ORGANISMO: </t>
  </si>
  <si>
    <t xml:space="preserve">HONORABLE CAMARA DE DIPUTADOS </t>
  </si>
  <si>
    <t>OTRAS EXPLICACIONES</t>
  </si>
  <si>
    <t>NOMENCLADOR:</t>
  </si>
  <si>
    <t>ANEXO 30:</t>
  </si>
  <si>
    <t>ARTICULO 27</t>
  </si>
  <si>
    <t>MEDIDAS CORRECTIVAS</t>
  </si>
  <si>
    <t>ANEXO 30 inc. D):</t>
  </si>
  <si>
    <t>INFORMES ESCRITOS</t>
  </si>
  <si>
    <t>ANEXO 30 inc. C):</t>
  </si>
  <si>
    <t>Cantidad Inicial</t>
  </si>
  <si>
    <t>Cantidad Final</t>
  </si>
  <si>
    <t xml:space="preserve">ANEXO 19: </t>
  </si>
  <si>
    <t xml:space="preserve">DETALLE DE LA PLANTA DE PERSONAL Y CONTRATOS DE LOCACIÓN. </t>
  </si>
  <si>
    <t>IMPORTES LIQUIDADOS ACUMULADOS AL FIN DE CADA TRIMESTRE</t>
  </si>
  <si>
    <t>EVOLUCION DE LA DEUDA FLOTANTE ACUMULADA AL FIN DEL TRIMESTRE</t>
  </si>
  <si>
    <t>ANEXO 6:</t>
  </si>
  <si>
    <t>Stock de Deuda Flotante al inicio del Trimestre</t>
  </si>
  <si>
    <t>Variacion Deuda Flotante contraida en el Trimestre</t>
  </si>
  <si>
    <t>Stock Deuda flotante al final del Trimestre</t>
  </si>
  <si>
    <t xml:space="preserve">ANEXO 4: </t>
  </si>
  <si>
    <t>EJECUCION PRESUPUESTARIA DEL TRIMESTRE. CUMPLIMIENTO DE METAS</t>
  </si>
  <si>
    <t>Ejecutado en el trimestre</t>
  </si>
  <si>
    <t>Programacion Financiera del Trimestre</t>
  </si>
  <si>
    <t>Diferencia entre Ejecutado y Programacion Financ.</t>
  </si>
  <si>
    <t>I RECURSOS CORRIENTES</t>
  </si>
  <si>
    <t>II GASTOS CORRIENTES</t>
  </si>
  <si>
    <t>III RESULTADO ECONOMICO: Ahorro/Desahorro (I-II)</t>
  </si>
  <si>
    <t>IV RECURSOS DE CAPITAL</t>
  </si>
  <si>
    <t>V GASTOS DE CAPITAL</t>
  </si>
  <si>
    <t>VI EXCEDENTE ANTES TRANF. FIGURATIVAS (III+IV-V)</t>
  </si>
  <si>
    <t>VII RECURSOS FIGURATIVOS</t>
  </si>
  <si>
    <t>VIII GASTOS FIGURATIVOS</t>
  </si>
  <si>
    <t>IX NECESIDAD DE FINANCIAMIENTO (VI+VII-VIII)</t>
  </si>
  <si>
    <t>X FUENTES DE FINANCIAMIENTO</t>
  </si>
  <si>
    <t>XI APLICACIONES FINANCIERAS</t>
  </si>
  <si>
    <t>XII FINANCIAMIENTO NETO (X-XI)</t>
  </si>
  <si>
    <t>XIII RESULTADO FINANCIERO (IX+XII)</t>
  </si>
  <si>
    <t xml:space="preserve">ANEXO 3: </t>
  </si>
  <si>
    <t>Modificaciones Acumuladasal fin de cada trimestre</t>
  </si>
  <si>
    <t>Ingresado Acumulado al fin de cada trimestre</t>
  </si>
  <si>
    <t>Ingresado en el trimestre</t>
  </si>
  <si>
    <t xml:space="preserve">DE LA EJECUCION DEL PRESUPUESTO CON RELACION AL CALCULO DE RECURSOS Y </t>
  </si>
  <si>
    <t>FINANCIAMIENTO ACUMULADO AL FIN DEL TRIMESTRE E INGRESADO EN EL TRIMESTRE</t>
  </si>
  <si>
    <t xml:space="preserve">ANEXO 2 BIS: </t>
  </si>
  <si>
    <t>DE LA EJECUCION DEL PRESUPUESTO CON RELACION A LOS CREDITOS CORRESPONDIENTE AL TRIMESTRE</t>
  </si>
  <si>
    <t>Compromisos contraidos en el trimestre</t>
  </si>
  <si>
    <t>Devengado en el trimestre</t>
  </si>
  <si>
    <t>Mandado a pagar en el trimestre</t>
  </si>
  <si>
    <t>Pagado en el trimestre</t>
  </si>
  <si>
    <t>Variacion Residuos Pasivos en el trimestre</t>
  </si>
  <si>
    <t>Variacion Deuda Exigible en el trimestre</t>
  </si>
  <si>
    <t xml:space="preserve">ANEXO 2: </t>
  </si>
  <si>
    <t>DE LA EJECUCION DEL PRESUPUESTO CON RELACION A LOS CREDITOS ACUMULADA AL FIN DEL TRIMESTRE</t>
  </si>
  <si>
    <t>Modificaciones acumuladas al fin de cada trimestre</t>
  </si>
  <si>
    <t>Crédito Autorizado Definitivo</t>
  </si>
  <si>
    <t>Compromisos Contraidos</t>
  </si>
  <si>
    <t>Mandado a Pagar</t>
  </si>
  <si>
    <t>Saldo no Utilizado</t>
  </si>
  <si>
    <t>43100 TRANS. P/FINANC.EROGA</t>
  </si>
  <si>
    <t>74100 AMORT. DE LA DEUDA FLOT</t>
  </si>
  <si>
    <t>PROGRAMACION FINANCIERA ART. 22 LEY 7314</t>
  </si>
  <si>
    <t>ANEXO 1:</t>
  </si>
  <si>
    <t>Presupuesto Votado en el Ejercicio</t>
  </si>
  <si>
    <t>EJERCICIO =</t>
  </si>
  <si>
    <t>TRIMESTRE =</t>
  </si>
  <si>
    <r>
      <rPr>
        <b/>
        <sz val="10"/>
        <rFont val="Arial"/>
        <family val="2"/>
      </rPr>
      <t>2) GASTOS DE CAPITAL</t>
    </r>
    <r>
      <rPr>
        <sz val="10"/>
        <rFont val="Arial"/>
        <family val="2"/>
      </rPr>
      <t xml:space="preserve">: ESTÁ PREVISTO EJECUTAR COMPRAS DE BIENES DE CAPITAL EN LOS MESES SIGUIENTE, Y SUMADO AL EFECTO INFLACIONARIO EN LOS PRECIOS, SE ESPERA LA CORRECCIÓN DE DICHA DIFERENCIA. </t>
    </r>
  </si>
  <si>
    <t>NOMENCLADOR =</t>
  </si>
  <si>
    <t>2°</t>
  </si>
  <si>
    <r>
      <t xml:space="preserve">2) GASTOS DE CAPITAL: </t>
    </r>
    <r>
      <rPr>
        <sz val="10"/>
        <rFont val="Arial"/>
        <family val="2"/>
      </rPr>
      <t>la ejecución del gasto es 92% menor a la programada para el trimestre. La compra y ejecución de obras y bienes de capital planificadas al inicio del ejercicio se ha prorrogado teniendo en cuenta la situación financiera de la provincia.</t>
    </r>
  </si>
  <si>
    <r>
      <rPr>
        <b/>
        <sz val="10"/>
        <rFont val="Arial"/>
        <family val="2"/>
      </rPr>
      <t>1) GASTOS CORRIENTES</t>
    </r>
    <r>
      <rPr>
        <sz val="10"/>
        <rFont val="Arial"/>
        <family val="2"/>
      </rPr>
      <t>: el gasto corriente ejecutado en el trimestre es 37% superior al programado de acuerdo al presupuesto aprobado por Resolución por parte de la Honorable Cámara de Diputados para el ejercicio 2.025. Esto es debido al incremento en el gasto de sueldos acordado en paritarias. Este incremento en la ejecucion de la cuenta de personal se ve disminuida por el ahorro en el gasto de bienes (-26%) y servicios (-8%) con respecto a lo programado para el trimestre.</t>
    </r>
  </si>
  <si>
    <r>
      <rPr>
        <b/>
        <sz val="10"/>
        <rFont val="Arial"/>
        <family val="2"/>
      </rPr>
      <t>1) GASTOS CORRIENTES</t>
    </r>
    <r>
      <rPr>
        <sz val="10"/>
        <rFont val="Arial"/>
        <family val="2"/>
      </rPr>
      <t>: SE ENCUENTRAN VIGENTES ACUERDOS PARITARIOS CELEBRADOS EN EL AÑO DONDE SE ESTIPULAN AUMENTOS SALARIALES PARA LOS MESES SIGUIENTES, POR LO CUAL EL GASTO CORRIENTE EN PERSONAL SE VERÁ INCREMENTADO SIGNIFICATIVAMENTE, LO QUE PROVOCARÁ UNA MAYOR DESVIACIÓN. EN LA MEDIDA QUE LA INFLACIÓN AUMENTE HE IMPULSE UNA MAYOR PÉRDIDA DEL PODER ADQUISITIVO, EL INCREMENTO EN LOS SUELDOS SE VERÁ AFECTADO, POR LO TANTO CRECERÁ EL GASTO CORRIENTE.</t>
    </r>
  </si>
  <si>
    <t>IMPORTE ANUAL ACUMULADO</t>
  </si>
  <si>
    <t>CANTIDAD VIGENTE</t>
  </si>
</sst>
</file>

<file path=xl/styles.xml><?xml version="1.0" encoding="utf-8"?>
<styleSheet xmlns="http://schemas.openxmlformats.org/spreadsheetml/2006/main">
  <numFmts count="4">
    <numFmt numFmtId="164" formatCode="_-* #,##0.00_-;\-* #,##0.00_-;_-* &quot;-&quot;??_-;_-@_-"/>
    <numFmt numFmtId="165" formatCode="_ * #,##0.00_ ;_ * \-#,##0.00_ ;_ * &quot;-&quot;??_ ;_ @_ "/>
    <numFmt numFmtId="166" formatCode="_ * #,##0_ ;_ * \-#,##0_ ;_ * &quot;-&quot;??_ ;_ @_ "/>
    <numFmt numFmtId="167" formatCode="_-* #,##0.00\ _€_-;\-* #,##0.00\ _€_-;_-* &quot;-&quot;??\ _€_-;_-@_-"/>
  </numFmts>
  <fonts count="13">
    <font>
      <sz val="10"/>
      <name val="Verdana"/>
    </font>
    <font>
      <sz val="11"/>
      <color theme="1"/>
      <name val="Calibri"/>
      <family val="2"/>
      <scheme val="minor"/>
    </font>
    <font>
      <sz val="8"/>
      <name val="Verdana"/>
      <family val="2"/>
    </font>
    <font>
      <sz val="10"/>
      <name val="Arial"/>
      <family val="2"/>
    </font>
    <font>
      <b/>
      <sz val="10"/>
      <name val="Arial"/>
      <family val="2"/>
    </font>
    <font>
      <i/>
      <sz val="10"/>
      <name val="Arial"/>
      <family val="2"/>
    </font>
    <font>
      <sz val="10"/>
      <name val="Verdana"/>
      <family val="2"/>
    </font>
    <font>
      <b/>
      <sz val="10"/>
      <color rgb="FFFF0000"/>
      <name val="Arial"/>
      <family val="2"/>
    </font>
    <font>
      <sz val="10"/>
      <color rgb="FFFF0000"/>
      <name val="Arial"/>
      <family val="2"/>
    </font>
    <font>
      <sz val="10"/>
      <color indexed="8"/>
      <name val="Arial"/>
      <family val="2"/>
    </font>
    <font>
      <b/>
      <sz val="10"/>
      <color indexed="8"/>
      <name val="Arial"/>
      <family val="2"/>
    </font>
    <font>
      <b/>
      <sz val="10"/>
      <color theme="1"/>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0" fontId="3" fillId="0" borderId="0"/>
    <xf numFmtId="0" fontId="1" fillId="0" borderId="0"/>
    <xf numFmtId="167" fontId="1"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cellStyleXfs>
  <cellXfs count="344">
    <xf numFmtId="0" fontId="0" fillId="0" borderId="0" xfId="0"/>
    <xf numFmtId="0" fontId="4" fillId="2" borderId="0" xfId="1" applyFont="1" applyFill="1"/>
    <xf numFmtId="4" fontId="3" fillId="2" borderId="0" xfId="1" applyNumberFormat="1" applyFont="1" applyFill="1"/>
    <xf numFmtId="0" fontId="8" fillId="2" borderId="0" xfId="1" applyFont="1" applyFill="1"/>
    <xf numFmtId="0" fontId="7" fillId="2" borderId="0" xfId="1" applyFont="1" applyFill="1"/>
    <xf numFmtId="0" fontId="3" fillId="2" borderId="21" xfId="0" applyFont="1" applyFill="1" applyBorder="1"/>
    <xf numFmtId="0" fontId="3" fillId="2" borderId="0" xfId="0" applyFont="1" applyFill="1" applyBorder="1"/>
    <xf numFmtId="0" fontId="3" fillId="2" borderId="9" xfId="0" applyFont="1" applyFill="1" applyBorder="1"/>
    <xf numFmtId="0" fontId="3" fillId="2" borderId="0" xfId="0" applyFont="1" applyFill="1"/>
    <xf numFmtId="0" fontId="3" fillId="2" borderId="21" xfId="1" applyFont="1" applyFill="1" applyBorder="1"/>
    <xf numFmtId="0" fontId="3" fillId="2" borderId="0" xfId="0" applyFont="1" applyFill="1" applyBorder="1" applyAlignment="1">
      <alignment wrapText="1"/>
    </xf>
    <xf numFmtId="0" fontId="4" fillId="2" borderId="0" xfId="1" applyFont="1" applyFill="1" applyAlignment="1">
      <alignment vertical="center"/>
    </xf>
    <xf numFmtId="0" fontId="3" fillId="2" borderId="17" xfId="0" applyFont="1" applyFill="1" applyBorder="1"/>
    <xf numFmtId="0" fontId="3" fillId="2" borderId="65" xfId="0" applyFont="1" applyFill="1" applyBorder="1" applyAlignment="1">
      <alignment vertical="top"/>
    </xf>
    <xf numFmtId="0" fontId="3" fillId="2" borderId="66" xfId="0" applyFont="1" applyFill="1" applyBorder="1" applyAlignment="1">
      <alignment vertical="top"/>
    </xf>
    <xf numFmtId="0" fontId="3" fillId="2" borderId="67" xfId="0" applyFont="1" applyFill="1" applyBorder="1" applyAlignment="1">
      <alignment vertical="top"/>
    </xf>
    <xf numFmtId="0" fontId="3" fillId="2" borderId="68" xfId="0" applyFont="1" applyFill="1" applyBorder="1" applyAlignment="1">
      <alignment vertical="top"/>
    </xf>
    <xf numFmtId="0" fontId="3" fillId="2" borderId="20" xfId="0" applyFont="1" applyFill="1" applyBorder="1"/>
    <xf numFmtId="0" fontId="3" fillId="2" borderId="12" xfId="0" applyFont="1" applyFill="1" applyBorder="1"/>
    <xf numFmtId="0" fontId="3" fillId="2" borderId="8" xfId="0" applyFont="1" applyFill="1" applyBorder="1"/>
    <xf numFmtId="0" fontId="3" fillId="2" borderId="10" xfId="0" applyFont="1" applyFill="1" applyBorder="1"/>
    <xf numFmtId="0" fontId="3" fillId="2" borderId="11" xfId="0" applyFont="1" applyFill="1" applyBorder="1"/>
    <xf numFmtId="0" fontId="3" fillId="2" borderId="44" xfId="1" applyFont="1" applyFill="1" applyBorder="1"/>
    <xf numFmtId="0" fontId="3" fillId="2" borderId="16" xfId="0" applyFont="1" applyFill="1" applyBorder="1"/>
    <xf numFmtId="0" fontId="3" fillId="2" borderId="44" xfId="0" applyFont="1" applyFill="1" applyBorder="1"/>
    <xf numFmtId="0" fontId="3" fillId="2" borderId="69" xfId="0" applyFont="1" applyFill="1" applyBorder="1"/>
    <xf numFmtId="0" fontId="3" fillId="2" borderId="62" xfId="0" applyFont="1" applyFill="1" applyBorder="1"/>
    <xf numFmtId="0" fontId="3" fillId="3" borderId="21" xfId="0" applyFont="1" applyFill="1" applyBorder="1"/>
    <xf numFmtId="0" fontId="4" fillId="3" borderId="9" xfId="0" applyFont="1" applyFill="1" applyBorder="1"/>
    <xf numFmtId="0" fontId="9" fillId="3" borderId="21" xfId="0" applyFont="1" applyFill="1" applyBorder="1" applyAlignment="1">
      <alignment vertical="top"/>
    </xf>
    <xf numFmtId="0" fontId="10" fillId="3" borderId="9" xfId="0" applyFont="1" applyFill="1" applyBorder="1" applyAlignment="1">
      <alignment vertical="top"/>
    </xf>
    <xf numFmtId="0" fontId="10" fillId="3" borderId="9" xfId="0" applyFont="1" applyFill="1" applyBorder="1" applyAlignment="1">
      <alignment horizontal="left" vertical="top"/>
    </xf>
    <xf numFmtId="0" fontId="9" fillId="3" borderId="17" xfId="0" applyFont="1" applyFill="1" applyBorder="1" applyAlignment="1">
      <alignment vertical="top"/>
    </xf>
    <xf numFmtId="0" fontId="10" fillId="3" borderId="11" xfId="0" applyFont="1" applyFill="1" applyBorder="1" applyAlignment="1">
      <alignment vertical="top"/>
    </xf>
    <xf numFmtId="0" fontId="3" fillId="3" borderId="20" xfId="0" applyFont="1" applyFill="1" applyBorder="1"/>
    <xf numFmtId="0" fontId="10" fillId="3" borderId="0" xfId="0" applyFont="1" applyFill="1" applyBorder="1" applyAlignment="1">
      <alignment vertical="top"/>
    </xf>
    <xf numFmtId="0" fontId="3" fillId="3" borderId="9" xfId="0" applyFont="1" applyFill="1" applyBorder="1"/>
    <xf numFmtId="0" fontId="10" fillId="3" borderId="0" xfId="0" applyFont="1" applyFill="1" applyBorder="1" applyAlignment="1">
      <alignment horizontal="left" vertical="top"/>
    </xf>
    <xf numFmtId="0" fontId="10" fillId="3" borderId="10" xfId="0" applyFont="1" applyFill="1" applyBorder="1" applyAlignment="1">
      <alignment vertical="top"/>
    </xf>
    <xf numFmtId="0" fontId="3" fillId="3" borderId="11" xfId="0" applyFont="1" applyFill="1" applyBorder="1"/>
    <xf numFmtId="0" fontId="3" fillId="3" borderId="0" xfId="0" applyFont="1" applyFill="1" applyBorder="1"/>
    <xf numFmtId="0" fontId="4" fillId="3" borderId="8" xfId="0" applyFont="1" applyFill="1" applyBorder="1"/>
    <xf numFmtId="0" fontId="3" fillId="2" borderId="16" xfId="1" applyFont="1" applyFill="1" applyBorder="1" applyAlignment="1">
      <alignment horizontal="center"/>
    </xf>
    <xf numFmtId="0" fontId="3" fillId="2" borderId="16" xfId="0" applyFont="1" applyFill="1" applyBorder="1" applyAlignment="1">
      <alignment horizontal="center" wrapText="1"/>
    </xf>
    <xf numFmtId="0" fontId="7" fillId="2" borderId="0" xfId="0" applyFont="1" applyFill="1"/>
    <xf numFmtId="0" fontId="3" fillId="2" borderId="15" xfId="0" applyFont="1" applyFill="1" applyBorder="1"/>
    <xf numFmtId="0" fontId="3" fillId="2" borderId="4" xfId="0" applyFont="1" applyFill="1" applyBorder="1" applyAlignment="1">
      <alignment horizontal="center"/>
    </xf>
    <xf numFmtId="0" fontId="11" fillId="2" borderId="59" xfId="0" applyFont="1" applyFill="1" applyBorder="1" applyAlignment="1">
      <alignment horizontal="center"/>
    </xf>
    <xf numFmtId="0" fontId="11" fillId="2" borderId="18" xfId="0" applyFont="1" applyFill="1" applyBorder="1" applyAlignment="1">
      <alignment horizontal="center"/>
    </xf>
    <xf numFmtId="0" fontId="11" fillId="2" borderId="60" xfId="0" applyFont="1" applyFill="1" applyBorder="1" applyAlignment="1">
      <alignment horizontal="center"/>
    </xf>
    <xf numFmtId="0" fontId="11" fillId="2" borderId="0" xfId="0" applyFont="1" applyFill="1"/>
    <xf numFmtId="0" fontId="11" fillId="2" borderId="40" xfId="0" applyFont="1" applyFill="1" applyBorder="1"/>
    <xf numFmtId="0" fontId="11" fillId="2" borderId="25" xfId="0" applyFont="1" applyFill="1" applyBorder="1" applyAlignment="1">
      <alignment horizontal="center"/>
    </xf>
    <xf numFmtId="0" fontId="11" fillId="2" borderId="6" xfId="0" applyFont="1" applyFill="1" applyBorder="1" applyAlignment="1"/>
    <xf numFmtId="0" fontId="3" fillId="2" borderId="26" xfId="0" applyFont="1" applyFill="1" applyBorder="1" applyAlignment="1">
      <alignment horizontal="center"/>
    </xf>
    <xf numFmtId="4" fontId="3" fillId="2" borderId="27" xfId="0" applyNumberFormat="1" applyFont="1" applyFill="1" applyBorder="1" applyAlignment="1">
      <alignment horizontal="center"/>
    </xf>
    <xf numFmtId="0" fontId="11" fillId="2" borderId="41" xfId="0" applyFont="1" applyFill="1" applyBorder="1" applyAlignment="1">
      <alignment horizontal="center"/>
    </xf>
    <xf numFmtId="4" fontId="11" fillId="2" borderId="52" xfId="0" applyNumberFormat="1" applyFont="1" applyFill="1" applyBorder="1" applyAlignment="1">
      <alignment horizontal="center"/>
    </xf>
    <xf numFmtId="0" fontId="11" fillId="3" borderId="0" xfId="0" applyFont="1" applyFill="1" applyBorder="1"/>
    <xf numFmtId="0" fontId="3" fillId="3" borderId="10" xfId="0" applyFont="1" applyFill="1" applyBorder="1"/>
    <xf numFmtId="0" fontId="12" fillId="0" borderId="0" xfId="2" applyFont="1"/>
    <xf numFmtId="0" fontId="12" fillId="2" borderId="0" xfId="2" applyFont="1" applyFill="1"/>
    <xf numFmtId="0" fontId="11" fillId="3" borderId="40" xfId="0" applyFont="1" applyFill="1" applyBorder="1" applyAlignment="1">
      <alignment horizontal="center" vertical="center" wrapText="1"/>
    </xf>
    <xf numFmtId="0" fontId="11" fillId="3" borderId="39" xfId="0" applyFont="1" applyFill="1" applyBorder="1" applyAlignment="1">
      <alignment horizontal="center" vertical="center" wrapText="1"/>
    </xf>
    <xf numFmtId="166" fontId="3" fillId="2" borderId="28" xfId="4" applyNumberFormat="1" applyFont="1" applyFill="1" applyBorder="1" applyAlignment="1">
      <alignment vertical="center"/>
    </xf>
    <xf numFmtId="166" fontId="3" fillId="2" borderId="19" xfId="4" applyNumberFormat="1" applyFont="1" applyFill="1" applyBorder="1" applyAlignment="1">
      <alignment vertical="center"/>
    </xf>
    <xf numFmtId="164" fontId="3" fillId="2" borderId="24" xfId="4" applyFont="1" applyFill="1" applyBorder="1" applyAlignment="1">
      <alignment vertical="center"/>
    </xf>
    <xf numFmtId="164" fontId="3" fillId="2" borderId="11" xfId="4" applyFont="1" applyFill="1" applyBorder="1" applyAlignment="1">
      <alignment vertical="center"/>
    </xf>
    <xf numFmtId="0" fontId="11" fillId="3" borderId="25" xfId="0" applyFont="1" applyFill="1" applyBorder="1" applyAlignment="1">
      <alignment horizontal="center" vertical="center" wrapText="1"/>
    </xf>
    <xf numFmtId="166" fontId="3" fillId="2" borderId="3" xfId="4" applyNumberFormat="1" applyFont="1" applyFill="1" applyBorder="1" applyAlignment="1">
      <alignment vertical="center"/>
    </xf>
    <xf numFmtId="165" fontId="3" fillId="2" borderId="3" xfId="4" applyNumberFormat="1" applyFont="1" applyFill="1" applyBorder="1" applyAlignment="1">
      <alignment vertical="center"/>
    </xf>
    <xf numFmtId="9" fontId="3" fillId="2" borderId="0" xfId="5" applyFont="1" applyFill="1"/>
    <xf numFmtId="4" fontId="3" fillId="2" borderId="3" xfId="0" applyNumberFormat="1" applyFont="1" applyFill="1" applyBorder="1"/>
    <xf numFmtId="0" fontId="11" fillId="3" borderId="41" xfId="0" applyFont="1" applyFill="1" applyBorder="1" applyAlignment="1">
      <alignment vertical="center"/>
    </xf>
    <xf numFmtId="166" fontId="3" fillId="2" borderId="38" xfId="4" applyNumberFormat="1" applyFont="1" applyFill="1" applyBorder="1" applyAlignment="1">
      <alignment vertical="center"/>
    </xf>
    <xf numFmtId="0" fontId="11" fillId="3" borderId="25" xfId="0" applyFont="1" applyFill="1" applyBorder="1" applyAlignment="1">
      <alignment vertical="center"/>
    </xf>
    <xf numFmtId="164" fontId="3" fillId="2" borderId="38" xfId="4" applyFont="1" applyFill="1" applyBorder="1" applyAlignment="1">
      <alignment vertical="center" wrapText="1"/>
    </xf>
    <xf numFmtId="167" fontId="3" fillId="2" borderId="58" xfId="0" applyNumberFormat="1" applyFont="1" applyFill="1" applyBorder="1" applyAlignment="1"/>
    <xf numFmtId="0" fontId="3" fillId="2" borderId="0" xfId="0" applyFont="1" applyFill="1" applyAlignment="1">
      <alignment horizontal="center"/>
    </xf>
    <xf numFmtId="0" fontId="11" fillId="3" borderId="21" xfId="2" applyFont="1" applyFill="1" applyBorder="1"/>
    <xf numFmtId="0" fontId="12" fillId="3" borderId="0" xfId="2" applyFont="1" applyFill="1" applyBorder="1"/>
    <xf numFmtId="0" fontId="12" fillId="3" borderId="10" xfId="2" applyFont="1" applyFill="1" applyBorder="1"/>
    <xf numFmtId="0" fontId="12" fillId="0" borderId="34" xfId="2" applyFont="1" applyBorder="1"/>
    <xf numFmtId="0" fontId="12" fillId="0" borderId="35" xfId="2" applyFont="1" applyBorder="1"/>
    <xf numFmtId="0" fontId="3" fillId="2" borderId="36" xfId="0" applyFont="1" applyFill="1" applyBorder="1"/>
    <xf numFmtId="0" fontId="12" fillId="3" borderId="21" xfId="2" applyFont="1" applyFill="1" applyBorder="1"/>
    <xf numFmtId="0" fontId="11" fillId="3" borderId="0" xfId="2" applyFont="1" applyFill="1" applyBorder="1"/>
    <xf numFmtId="4" fontId="3" fillId="2" borderId="0" xfId="0" applyNumberFormat="1" applyFont="1" applyFill="1"/>
    <xf numFmtId="0" fontId="3" fillId="2" borderId="0" xfId="1" applyFont="1" applyFill="1"/>
    <xf numFmtId="4" fontId="3" fillId="2" borderId="7" xfId="0" applyNumberFormat="1" applyFont="1" applyFill="1" applyBorder="1" applyAlignment="1">
      <alignment horizontal="right"/>
    </xf>
    <xf numFmtId="4" fontId="3" fillId="2" borderId="23" xfId="0" applyNumberFormat="1" applyFont="1" applyFill="1" applyBorder="1" applyAlignment="1">
      <alignment horizontal="right"/>
    </xf>
    <xf numFmtId="0" fontId="5" fillId="2" borderId="0" xfId="0" applyFont="1" applyFill="1" applyBorder="1" applyAlignment="1">
      <alignment horizontal="center"/>
    </xf>
    <xf numFmtId="0" fontId="5" fillId="2" borderId="0" xfId="0" applyFont="1" applyFill="1" applyAlignment="1">
      <alignment horizontal="center"/>
    </xf>
    <xf numFmtId="0" fontId="4" fillId="2" borderId="31" xfId="0" applyFont="1" applyFill="1" applyBorder="1" applyAlignment="1">
      <alignment horizontal="center" vertical="center"/>
    </xf>
    <xf numFmtId="0" fontId="3" fillId="2" borderId="32" xfId="0" applyFont="1" applyFill="1" applyBorder="1" applyAlignment="1"/>
    <xf numFmtId="0" fontId="4" fillId="2" borderId="32" xfId="0" applyFont="1" applyFill="1" applyBorder="1" applyAlignment="1"/>
    <xf numFmtId="4" fontId="3" fillId="2" borderId="0" xfId="0" applyNumberFormat="1" applyFont="1" applyFill="1" applyBorder="1" applyAlignment="1">
      <alignment horizontal="right"/>
    </xf>
    <xf numFmtId="4" fontId="4" fillId="2" borderId="0" xfId="0" applyNumberFormat="1" applyFont="1" applyFill="1" applyBorder="1" applyAlignment="1">
      <alignment horizontal="right"/>
    </xf>
    <xf numFmtId="4" fontId="3" fillId="2" borderId="9" xfId="0" applyNumberFormat="1" applyFont="1" applyFill="1" applyBorder="1" applyAlignment="1">
      <alignment horizontal="right"/>
    </xf>
    <xf numFmtId="4" fontId="4" fillId="2" borderId="9" xfId="0" applyNumberFormat="1" applyFont="1" applyFill="1" applyBorder="1" applyAlignment="1">
      <alignment horizontal="right"/>
    </xf>
    <xf numFmtId="0" fontId="4" fillId="2" borderId="61" xfId="0" applyFont="1" applyFill="1" applyBorder="1" applyAlignment="1"/>
    <xf numFmtId="4" fontId="4" fillId="2" borderId="35" xfId="0" applyNumberFormat="1" applyFont="1" applyFill="1" applyBorder="1" applyAlignment="1">
      <alignment horizontal="right"/>
    </xf>
    <xf numFmtId="4" fontId="4" fillId="2" borderId="36" xfId="0" applyNumberFormat="1" applyFont="1" applyFill="1" applyBorder="1" applyAlignment="1">
      <alignment horizontal="right"/>
    </xf>
    <xf numFmtId="4" fontId="3" fillId="3" borderId="0" xfId="0" applyNumberFormat="1" applyFont="1" applyFill="1"/>
    <xf numFmtId="0" fontId="3" fillId="3" borderId="20" xfId="1" applyFont="1" applyFill="1" applyBorder="1" applyAlignment="1"/>
    <xf numFmtId="0" fontId="4" fillId="3" borderId="12" xfId="1" applyFont="1" applyFill="1" applyBorder="1" applyAlignment="1"/>
    <xf numFmtId="0" fontId="3" fillId="3" borderId="12" xfId="1" applyFont="1" applyFill="1" applyBorder="1" applyAlignment="1"/>
    <xf numFmtId="0" fontId="3" fillId="3" borderId="8" xfId="1" applyFont="1" applyFill="1" applyBorder="1" applyAlignment="1"/>
    <xf numFmtId="4" fontId="3" fillId="3" borderId="0" xfId="0" applyNumberFormat="1" applyFont="1" applyFill="1" applyBorder="1"/>
    <xf numFmtId="4" fontId="3" fillId="3" borderId="9" xfId="0" applyNumberFormat="1" applyFont="1" applyFill="1" applyBorder="1"/>
    <xf numFmtId="4" fontId="3" fillId="3" borderId="0" xfId="1" applyNumberFormat="1" applyFont="1" applyFill="1" applyBorder="1"/>
    <xf numFmtId="4" fontId="3" fillId="3" borderId="9" xfId="1" applyNumberFormat="1" applyFont="1" applyFill="1" applyBorder="1"/>
    <xf numFmtId="4" fontId="3" fillId="3" borderId="10" xfId="1" applyNumberFormat="1" applyFont="1" applyFill="1" applyBorder="1"/>
    <xf numFmtId="4" fontId="3" fillId="3" borderId="11" xfId="1" applyNumberFormat="1" applyFont="1" applyFill="1" applyBorder="1"/>
    <xf numFmtId="4" fontId="4" fillId="2" borderId="58" xfId="0" applyNumberFormat="1" applyFont="1" applyFill="1" applyBorder="1" applyAlignment="1">
      <alignment horizontal="right"/>
    </xf>
    <xf numFmtId="4" fontId="5" fillId="2" borderId="0" xfId="0" applyNumberFormat="1" applyFont="1" applyFill="1" applyAlignment="1">
      <alignment horizontal="center"/>
    </xf>
    <xf numFmtId="4" fontId="4" fillId="2" borderId="12" xfId="0" applyNumberFormat="1" applyFont="1" applyFill="1" applyBorder="1" applyAlignment="1">
      <alignment horizontal="center" vertical="center" wrapText="1"/>
    </xf>
    <xf numFmtId="4" fontId="4" fillId="2" borderId="8" xfId="0" applyNumberFormat="1" applyFont="1" applyFill="1" applyBorder="1" applyAlignment="1">
      <alignment horizontal="center" vertical="center" wrapText="1"/>
    </xf>
    <xf numFmtId="4" fontId="4" fillId="2" borderId="61" xfId="0" applyNumberFormat="1" applyFont="1" applyFill="1" applyBorder="1" applyAlignment="1">
      <alignment horizontal="center" vertical="center" wrapText="1"/>
    </xf>
    <xf numFmtId="4" fontId="4" fillId="2" borderId="61" xfId="0" applyNumberFormat="1" applyFont="1" applyFill="1" applyBorder="1" applyAlignment="1"/>
    <xf numFmtId="4" fontId="3" fillId="2" borderId="31" xfId="0" applyNumberFormat="1" applyFont="1" applyFill="1" applyBorder="1" applyAlignment="1"/>
    <xf numFmtId="4" fontId="3" fillId="2" borderId="32" xfId="0" applyNumberFormat="1" applyFont="1" applyFill="1" applyBorder="1" applyAlignment="1"/>
    <xf numFmtId="4" fontId="3" fillId="2" borderId="33" xfId="0" applyNumberFormat="1" applyFont="1" applyFill="1" applyBorder="1" applyAlignment="1"/>
    <xf numFmtId="0" fontId="3" fillId="2" borderId="0" xfId="1" applyFont="1" applyFill="1" applyAlignment="1">
      <alignment vertical="center"/>
    </xf>
    <xf numFmtId="4" fontId="3" fillId="2" borderId="2" xfId="1" applyNumberFormat="1" applyFont="1" applyFill="1" applyBorder="1"/>
    <xf numFmtId="4" fontId="3" fillId="2" borderId="18" xfId="1" applyNumberFormat="1" applyFont="1" applyFill="1" applyBorder="1"/>
    <xf numFmtId="4" fontId="3" fillId="2" borderId="2" xfId="1" applyNumberFormat="1" applyFont="1" applyFill="1" applyBorder="1" applyAlignment="1">
      <alignment horizontal="right"/>
    </xf>
    <xf numFmtId="0" fontId="4" fillId="3" borderId="0" xfId="1" applyFont="1" applyFill="1" applyBorder="1" applyAlignment="1"/>
    <xf numFmtId="0" fontId="3" fillId="3" borderId="0" xfId="1" applyFont="1" applyFill="1" applyBorder="1" applyAlignment="1"/>
    <xf numFmtId="0" fontId="3" fillId="3" borderId="9" xfId="1" applyFont="1" applyFill="1" applyBorder="1" applyAlignment="1"/>
    <xf numFmtId="0" fontId="3" fillId="3" borderId="0" xfId="1" applyFont="1" applyFill="1" applyBorder="1"/>
    <xf numFmtId="0" fontId="3" fillId="3" borderId="9" xfId="1" applyFont="1" applyFill="1" applyBorder="1"/>
    <xf numFmtId="0" fontId="3" fillId="3" borderId="10" xfId="1" applyFont="1" applyFill="1" applyBorder="1"/>
    <xf numFmtId="0" fontId="3" fillId="3" borderId="11" xfId="1" applyFont="1" applyFill="1" applyBorder="1"/>
    <xf numFmtId="0" fontId="3" fillId="3" borderId="21" xfId="1" applyFont="1" applyFill="1" applyBorder="1" applyAlignment="1"/>
    <xf numFmtId="0" fontId="3" fillId="2" borderId="23" xfId="1" applyFont="1" applyFill="1" applyBorder="1" applyAlignment="1">
      <alignment horizontal="center"/>
    </xf>
    <xf numFmtId="0" fontId="3" fillId="2" borderId="21" xfId="1" applyFont="1" applyFill="1" applyBorder="1" applyAlignment="1">
      <alignment horizontal="left"/>
    </xf>
    <xf numFmtId="0" fontId="3" fillId="2" borderId="17" xfId="1" applyFont="1" applyFill="1" applyBorder="1" applyAlignment="1">
      <alignment vertical="center"/>
    </xf>
    <xf numFmtId="4" fontId="3" fillId="2" borderId="3" xfId="1" applyNumberFormat="1" applyFont="1" applyFill="1" applyBorder="1" applyAlignment="1">
      <alignment vertical="center"/>
    </xf>
    <xf numFmtId="0" fontId="3" fillId="2" borderId="24" xfId="1" applyFont="1" applyFill="1" applyBorder="1" applyAlignment="1">
      <alignment horizontal="center" vertical="center"/>
    </xf>
    <xf numFmtId="0" fontId="4" fillId="2" borderId="34" xfId="1" applyFont="1" applyFill="1" applyBorder="1" applyAlignment="1">
      <alignment horizontal="center" vertical="center"/>
    </xf>
    <xf numFmtId="0" fontId="4" fillId="2" borderId="57" xfId="1" applyFont="1" applyFill="1" applyBorder="1" applyAlignment="1">
      <alignment horizontal="center" wrapText="1"/>
    </xf>
    <xf numFmtId="0" fontId="4" fillId="2" borderId="35" xfId="1" applyFont="1" applyFill="1" applyBorder="1" applyAlignment="1">
      <alignment horizontal="center" wrapText="1"/>
    </xf>
    <xf numFmtId="0" fontId="4" fillId="2" borderId="57" xfId="1" applyFont="1" applyFill="1" applyBorder="1" applyAlignment="1">
      <alignment horizontal="center" vertical="center" wrapText="1"/>
    </xf>
    <xf numFmtId="0" fontId="4" fillId="2" borderId="58" xfId="1" applyFont="1" applyFill="1" applyBorder="1" applyAlignment="1">
      <alignment horizontal="center" vertical="center" wrapText="1"/>
    </xf>
    <xf numFmtId="0" fontId="3" fillId="2" borderId="13" xfId="0" applyFont="1" applyFill="1" applyBorder="1"/>
    <xf numFmtId="2" fontId="3" fillId="2" borderId="1" xfId="0" applyNumberFormat="1" applyFont="1" applyFill="1" applyBorder="1"/>
    <xf numFmtId="2" fontId="3" fillId="2" borderId="8" xfId="0" applyNumberFormat="1" applyFont="1" applyFill="1" applyBorder="1"/>
    <xf numFmtId="0" fontId="3" fillId="2" borderId="14" xfId="0" applyFont="1" applyFill="1" applyBorder="1"/>
    <xf numFmtId="2" fontId="3" fillId="2" borderId="2" xfId="0" applyNumberFormat="1" applyFont="1" applyFill="1" applyBorder="1"/>
    <xf numFmtId="2" fontId="3" fillId="2" borderId="9" xfId="0" applyNumberFormat="1" applyFont="1" applyFill="1" applyBorder="1"/>
    <xf numFmtId="2" fontId="3" fillId="2" borderId="1" xfId="0" applyNumberFormat="1" applyFont="1" applyFill="1" applyBorder="1" applyAlignment="1"/>
    <xf numFmtId="2" fontId="3" fillId="2" borderId="2" xfId="0" applyNumberFormat="1" applyFont="1" applyFill="1" applyBorder="1" applyAlignment="1"/>
    <xf numFmtId="0" fontId="4" fillId="2" borderId="3" xfId="0" applyFont="1" applyFill="1" applyBorder="1" applyAlignment="1">
      <alignment horizontal="center" vertical="center"/>
    </xf>
    <xf numFmtId="2" fontId="3" fillId="2" borderId="5" xfId="0" applyNumberFormat="1" applyFont="1" applyFill="1" applyBorder="1"/>
    <xf numFmtId="2" fontId="3" fillId="2" borderId="7" xfId="0" applyNumberFormat="1" applyFont="1" applyFill="1" applyBorder="1"/>
    <xf numFmtId="0" fontId="4" fillId="3" borderId="0" xfId="0" applyFont="1" applyFill="1" applyBorder="1"/>
    <xf numFmtId="49" fontId="4" fillId="3" borderId="11" xfId="0" applyNumberFormat="1" applyFont="1" applyFill="1" applyBorder="1" applyAlignment="1">
      <alignment horizontal="right"/>
    </xf>
    <xf numFmtId="0" fontId="3" fillId="2" borderId="28" xfId="0" applyFont="1" applyFill="1" applyBorder="1"/>
    <xf numFmtId="2" fontId="3" fillId="2" borderId="3" xfId="0" applyNumberFormat="1" applyFont="1" applyFill="1" applyBorder="1"/>
    <xf numFmtId="2" fontId="3" fillId="2" borderId="3" xfId="0" applyNumberFormat="1" applyFont="1" applyFill="1" applyBorder="1" applyAlignment="1"/>
    <xf numFmtId="2" fontId="3" fillId="2" borderId="11" xfId="0" applyNumberFormat="1" applyFont="1" applyFill="1" applyBorder="1"/>
    <xf numFmtId="0" fontId="3" fillId="2" borderId="0" xfId="0" applyFont="1" applyFill="1" applyAlignment="1"/>
    <xf numFmtId="4" fontId="3" fillId="2" borderId="32" xfId="0" applyNumberFormat="1" applyFont="1" applyFill="1" applyBorder="1"/>
    <xf numFmtId="49" fontId="3" fillId="2" borderId="32" xfId="0" applyNumberFormat="1" applyFont="1" applyFill="1" applyBorder="1" applyAlignment="1">
      <alignment horizontal="left"/>
    </xf>
    <xf numFmtId="4" fontId="3" fillId="2" borderId="32" xfId="0" applyNumberFormat="1" applyFont="1" applyFill="1" applyBorder="1" applyAlignment="1">
      <alignment horizontal="right"/>
    </xf>
    <xf numFmtId="4" fontId="3" fillId="2" borderId="9" xfId="0" applyNumberFormat="1" applyFont="1" applyFill="1" applyBorder="1"/>
    <xf numFmtId="4" fontId="3" fillId="2" borderId="3" xfId="0" applyNumberFormat="1" applyFont="1" applyFill="1" applyBorder="1" applyAlignment="1">
      <alignment horizontal="center"/>
    </xf>
    <xf numFmtId="0" fontId="4" fillId="2" borderId="61" xfId="0" applyFont="1" applyFill="1" applyBorder="1" applyAlignment="1">
      <alignment horizontal="center" vertical="center" wrapText="1"/>
    </xf>
    <xf numFmtId="4" fontId="4" fillId="2" borderId="35" xfId="0" applyNumberFormat="1" applyFont="1" applyFill="1" applyBorder="1" applyAlignment="1">
      <alignment horizontal="center" vertical="center" wrapText="1"/>
    </xf>
    <xf numFmtId="4" fontId="4" fillId="2" borderId="36" xfId="0" applyNumberFormat="1" applyFont="1" applyFill="1" applyBorder="1" applyAlignment="1">
      <alignment horizontal="center" vertical="center" wrapText="1"/>
    </xf>
    <xf numFmtId="2" fontId="4" fillId="2" borderId="61" xfId="0" applyNumberFormat="1" applyFont="1" applyFill="1" applyBorder="1"/>
    <xf numFmtId="4" fontId="4" fillId="2" borderId="61" xfId="0" applyNumberFormat="1" applyFont="1" applyFill="1" applyBorder="1"/>
    <xf numFmtId="4" fontId="4" fillId="2" borderId="35" xfId="0" applyNumberFormat="1" applyFont="1" applyFill="1" applyBorder="1"/>
    <xf numFmtId="4" fontId="4" fillId="2" borderId="36" xfId="0" applyNumberFormat="1" applyFont="1" applyFill="1" applyBorder="1"/>
    <xf numFmtId="4" fontId="4" fillId="3" borderId="12" xfId="0" applyNumberFormat="1" applyFont="1" applyFill="1" applyBorder="1"/>
    <xf numFmtId="4" fontId="3" fillId="3" borderId="12" xfId="0" applyNumberFormat="1" applyFont="1" applyFill="1" applyBorder="1"/>
    <xf numFmtId="4" fontId="3" fillId="3" borderId="8" xfId="0" applyNumberFormat="1" applyFont="1" applyFill="1" applyBorder="1"/>
    <xf numFmtId="4" fontId="3" fillId="3" borderId="10" xfId="0" applyNumberFormat="1" applyFont="1" applyFill="1" applyBorder="1"/>
    <xf numFmtId="4" fontId="3" fillId="3" borderId="11" xfId="0" applyNumberFormat="1" applyFont="1" applyFill="1" applyBorder="1"/>
    <xf numFmtId="49" fontId="3" fillId="2" borderId="14" xfId="0" applyNumberFormat="1" applyFont="1" applyFill="1" applyBorder="1" applyAlignment="1">
      <alignment horizontal="left"/>
    </xf>
    <xf numFmtId="4" fontId="3" fillId="2" borderId="2" xfId="0" applyNumberFormat="1" applyFont="1" applyFill="1" applyBorder="1" applyAlignment="1">
      <alignment horizontal="right"/>
    </xf>
    <xf numFmtId="4" fontId="3" fillId="2" borderId="5" xfId="0" applyNumberFormat="1" applyFont="1" applyFill="1" applyBorder="1" applyAlignment="1">
      <alignment horizontal="right"/>
    </xf>
    <xf numFmtId="2" fontId="3" fillId="2" borderId="0" xfId="0" applyNumberFormat="1" applyFont="1" applyFill="1"/>
    <xf numFmtId="49" fontId="3" fillId="2" borderId="28" xfId="0" applyNumberFormat="1" applyFont="1" applyFill="1" applyBorder="1" applyAlignment="1">
      <alignment horizontal="center"/>
    </xf>
    <xf numFmtId="4" fontId="3" fillId="2" borderId="3" xfId="0" applyNumberFormat="1" applyFont="1" applyFill="1" applyBorder="1" applyAlignment="1">
      <alignment horizontal="right"/>
    </xf>
    <xf numFmtId="4" fontId="3" fillId="2" borderId="19" xfId="0" applyNumberFormat="1" applyFont="1" applyFill="1" applyBorder="1" applyAlignment="1">
      <alignment horizontal="right"/>
    </xf>
    <xf numFmtId="4" fontId="3" fillId="2" borderId="24" xfId="0" applyNumberFormat="1" applyFont="1" applyFill="1" applyBorder="1" applyAlignment="1">
      <alignment horizontal="right"/>
    </xf>
    <xf numFmtId="49" fontId="3" fillId="2" borderId="0" xfId="0" applyNumberFormat="1" applyFont="1" applyFill="1" applyAlignment="1">
      <alignment horizontal="left"/>
    </xf>
    <xf numFmtId="4" fontId="3" fillId="2" borderId="0" xfId="0" applyNumberFormat="1" applyFont="1" applyFill="1" applyAlignment="1">
      <alignment horizontal="right"/>
    </xf>
    <xf numFmtId="4" fontId="3" fillId="2" borderId="2" xfId="0" applyNumberFormat="1" applyFont="1" applyFill="1" applyBorder="1" applyAlignment="1"/>
    <xf numFmtId="4" fontId="3" fillId="2" borderId="3" xfId="0" applyNumberFormat="1" applyFont="1" applyFill="1" applyBorder="1" applyAlignment="1"/>
    <xf numFmtId="4" fontId="3" fillId="2" borderId="0" xfId="0" applyNumberFormat="1" applyFont="1" applyFill="1" applyAlignment="1"/>
    <xf numFmtId="4" fontId="4" fillId="2" borderId="25" xfId="0" applyNumberFormat="1" applyFont="1" applyFill="1" applyBorder="1" applyAlignment="1">
      <alignment horizontal="center"/>
    </xf>
    <xf numFmtId="49" fontId="4" fillId="2" borderId="56" xfId="0" applyNumberFormat="1" applyFont="1" applyFill="1" applyBorder="1" applyAlignment="1">
      <alignment horizontal="center"/>
    </xf>
    <xf numFmtId="4" fontId="4" fillId="2" borderId="57" xfId="0" applyNumberFormat="1" applyFont="1" applyFill="1" applyBorder="1" applyAlignment="1">
      <alignment horizontal="right"/>
    </xf>
    <xf numFmtId="4" fontId="4" fillId="2" borderId="38" xfId="0" applyNumberFormat="1" applyFont="1" applyFill="1" applyBorder="1" applyAlignment="1">
      <alignment horizontal="right"/>
    </xf>
    <xf numFmtId="4" fontId="4" fillId="2" borderId="57" xfId="0" applyNumberFormat="1" applyFont="1" applyFill="1" applyBorder="1" applyAlignment="1"/>
    <xf numFmtId="4" fontId="4" fillId="2" borderId="37" xfId="0" applyNumberFormat="1" applyFont="1" applyFill="1" applyBorder="1" applyAlignment="1">
      <alignment horizontal="right"/>
    </xf>
    <xf numFmtId="4" fontId="4" fillId="3" borderId="0" xfId="0" applyNumberFormat="1" applyFont="1" applyFill="1" applyBorder="1"/>
    <xf numFmtId="164" fontId="3" fillId="2" borderId="0" xfId="4" applyFont="1" applyFill="1"/>
    <xf numFmtId="164" fontId="3" fillId="2" borderId="0" xfId="1" applyNumberFormat="1" applyFont="1" applyFill="1"/>
    <xf numFmtId="0" fontId="10" fillId="2" borderId="0" xfId="0" applyFont="1" applyFill="1"/>
    <xf numFmtId="4" fontId="4" fillId="3" borderId="0" xfId="1" applyNumberFormat="1" applyFont="1" applyFill="1" applyBorder="1"/>
    <xf numFmtId="4" fontId="3" fillId="2" borderId="23" xfId="1" applyNumberFormat="1" applyFont="1" applyFill="1" applyBorder="1"/>
    <xf numFmtId="0" fontId="4" fillId="2" borderId="56" xfId="1" applyFont="1" applyFill="1" applyBorder="1" applyAlignment="1">
      <alignment horizontal="center" vertical="center" wrapText="1"/>
    </xf>
    <xf numFmtId="4" fontId="4" fillId="2" borderId="57" xfId="1" applyNumberFormat="1" applyFont="1" applyFill="1" applyBorder="1" applyAlignment="1">
      <alignment horizontal="center" vertical="center" wrapText="1"/>
    </xf>
    <xf numFmtId="4" fontId="4" fillId="2" borderId="58" xfId="1" applyNumberFormat="1" applyFont="1" applyFill="1" applyBorder="1" applyAlignment="1">
      <alignment horizontal="center" wrapText="1"/>
    </xf>
    <xf numFmtId="0" fontId="3" fillId="2" borderId="34" xfId="1" applyFont="1" applyFill="1" applyBorder="1" applyAlignment="1">
      <alignment horizontal="left"/>
    </xf>
    <xf numFmtId="4" fontId="3" fillId="2" borderId="57" xfId="1" applyNumberFormat="1" applyFont="1" applyFill="1" applyBorder="1"/>
    <xf numFmtId="4" fontId="3" fillId="2" borderId="57" xfId="1" applyNumberFormat="1" applyFont="1" applyFill="1" applyBorder="1" applyAlignment="1">
      <alignment horizontal="right"/>
    </xf>
    <xf numFmtId="4" fontId="3" fillId="2" borderId="58" xfId="1" applyNumberFormat="1" applyFont="1" applyFill="1" applyBorder="1"/>
    <xf numFmtId="0" fontId="3" fillId="2" borderId="34" xfId="1" applyFont="1" applyFill="1" applyBorder="1" applyAlignment="1">
      <alignment vertical="center"/>
    </xf>
    <xf numFmtId="4" fontId="3" fillId="2" borderId="57" xfId="1" applyNumberFormat="1" applyFont="1" applyFill="1" applyBorder="1" applyAlignment="1">
      <alignment vertical="center"/>
    </xf>
    <xf numFmtId="4" fontId="3" fillId="2" borderId="58" xfId="1" applyNumberFormat="1" applyFont="1" applyFill="1" applyBorder="1" applyAlignment="1">
      <alignment vertical="center"/>
    </xf>
    <xf numFmtId="3" fontId="10" fillId="3" borderId="0" xfId="0" applyNumberFormat="1" applyFont="1" applyFill="1" applyBorder="1" applyAlignment="1">
      <alignment horizontal="left" vertical="top"/>
    </xf>
    <xf numFmtId="3" fontId="10" fillId="3" borderId="9" xfId="0" applyNumberFormat="1" applyFont="1" applyFill="1" applyBorder="1" applyAlignment="1">
      <alignment horizontal="left" vertical="top"/>
    </xf>
    <xf numFmtId="9" fontId="7" fillId="2" borderId="0" xfId="5" applyFont="1" applyFill="1"/>
    <xf numFmtId="9" fontId="7" fillId="2" borderId="0" xfId="1" applyNumberFormat="1" applyFont="1" applyFill="1"/>
    <xf numFmtId="0" fontId="7" fillId="2" borderId="0" xfId="1" applyFont="1" applyFill="1" applyAlignment="1">
      <alignment vertical="center"/>
    </xf>
    <xf numFmtId="0" fontId="8" fillId="2" borderId="0" xfId="0" applyFont="1" applyFill="1" applyAlignment="1">
      <alignment horizontal="center"/>
    </xf>
    <xf numFmtId="4" fontId="4" fillId="2" borderId="0" xfId="0" applyNumberFormat="1" applyFont="1" applyFill="1"/>
    <xf numFmtId="4" fontId="4" fillId="2" borderId="0" xfId="0" applyNumberFormat="1" applyFont="1" applyFill="1" applyAlignment="1">
      <alignment horizontal="center"/>
    </xf>
    <xf numFmtId="0" fontId="4" fillId="2" borderId="21" xfId="1" applyFont="1" applyFill="1" applyBorder="1" applyAlignment="1">
      <alignment horizontal="left"/>
    </xf>
    <xf numFmtId="9" fontId="3" fillId="2" borderId="0" xfId="5" applyFont="1" applyFill="1" applyAlignment="1">
      <alignment horizontal="center"/>
    </xf>
    <xf numFmtId="9" fontId="4" fillId="2" borderId="0" xfId="5" applyFont="1" applyFill="1" applyAlignment="1">
      <alignment horizontal="center"/>
    </xf>
    <xf numFmtId="9" fontId="4" fillId="2" borderId="0" xfId="5" applyFont="1" applyFill="1" applyAlignment="1">
      <alignment horizontal="center" vertical="center"/>
    </xf>
    <xf numFmtId="0" fontId="3" fillId="2" borderId="0" xfId="0" applyFont="1" applyFill="1" applyProtection="1"/>
    <xf numFmtId="0" fontId="3" fillId="2" borderId="0" xfId="0" applyFont="1" applyFill="1" applyAlignment="1" applyProtection="1">
      <alignment horizontal="center"/>
    </xf>
    <xf numFmtId="49" fontId="3" fillId="2" borderId="0" xfId="0" applyNumberFormat="1" applyFont="1" applyFill="1" applyAlignment="1" applyProtection="1">
      <alignment horizontal="center"/>
    </xf>
    <xf numFmtId="0" fontId="4" fillId="3" borderId="34" xfId="0" applyFont="1" applyFill="1" applyBorder="1" applyAlignment="1">
      <alignment horizontal="center"/>
    </xf>
    <xf numFmtId="0" fontId="4" fillId="3" borderId="35" xfId="0" applyFont="1" applyFill="1" applyBorder="1" applyAlignment="1">
      <alignment horizontal="center"/>
    </xf>
    <xf numFmtId="0" fontId="4" fillId="3" borderId="36" xfId="0" applyFont="1" applyFill="1" applyBorder="1" applyAlignment="1">
      <alignment horizontal="center"/>
    </xf>
    <xf numFmtId="0" fontId="3" fillId="2" borderId="20" xfId="1" applyFont="1" applyFill="1" applyBorder="1" applyAlignment="1">
      <alignment horizontal="center" wrapText="1"/>
    </xf>
    <xf numFmtId="0" fontId="3" fillId="2" borderId="12" xfId="1" applyFont="1" applyFill="1" applyBorder="1" applyAlignment="1">
      <alignment horizontal="center" wrapText="1"/>
    </xf>
    <xf numFmtId="0" fontId="3" fillId="2" borderId="8" xfId="1" applyFont="1" applyFill="1" applyBorder="1" applyAlignment="1">
      <alignment horizontal="center" wrapText="1"/>
    </xf>
    <xf numFmtId="0" fontId="3" fillId="2" borderId="21" xfId="1" applyFont="1" applyFill="1" applyBorder="1" applyAlignment="1">
      <alignment horizontal="center" wrapText="1"/>
    </xf>
    <xf numFmtId="0" fontId="3" fillId="2" borderId="0" xfId="1" applyFont="1" applyFill="1" applyBorder="1" applyAlignment="1">
      <alignment horizontal="center" wrapText="1"/>
    </xf>
    <xf numFmtId="0" fontId="3" fillId="2" borderId="9" xfId="1" applyFont="1" applyFill="1" applyBorder="1" applyAlignment="1">
      <alignment horizontal="center" wrapText="1"/>
    </xf>
    <xf numFmtId="0" fontId="3" fillId="2" borderId="17" xfId="1" applyFont="1" applyFill="1" applyBorder="1" applyAlignment="1">
      <alignment horizontal="center" wrapText="1"/>
    </xf>
    <xf numFmtId="0" fontId="3" fillId="2" borderId="10" xfId="1" applyFont="1" applyFill="1" applyBorder="1" applyAlignment="1">
      <alignment horizontal="center" wrapText="1"/>
    </xf>
    <xf numFmtId="0" fontId="3" fillId="2" borderId="11" xfId="1" applyFont="1" applyFill="1" applyBorder="1" applyAlignment="1">
      <alignment horizontal="center" wrapText="1"/>
    </xf>
    <xf numFmtId="0" fontId="3" fillId="2" borderId="20" xfId="0" applyFont="1" applyFill="1" applyBorder="1" applyAlignment="1">
      <alignment horizontal="center"/>
    </xf>
    <xf numFmtId="0" fontId="3" fillId="2" borderId="12" xfId="0" applyFont="1" applyFill="1" applyBorder="1" applyAlignment="1">
      <alignment horizontal="center"/>
    </xf>
    <xf numFmtId="0" fontId="3" fillId="2" borderId="8" xfId="0" applyFont="1" applyFill="1" applyBorder="1" applyAlignment="1">
      <alignment horizontal="center"/>
    </xf>
    <xf numFmtId="0" fontId="3" fillId="2" borderId="21" xfId="0" applyFont="1" applyFill="1" applyBorder="1" applyAlignment="1">
      <alignment horizontal="center"/>
    </xf>
    <xf numFmtId="0" fontId="3" fillId="2" borderId="0" xfId="0" applyFont="1" applyFill="1" applyBorder="1" applyAlignment="1">
      <alignment horizontal="center"/>
    </xf>
    <xf numFmtId="0" fontId="3" fillId="2" borderId="9" xfId="0" applyFont="1" applyFill="1" applyBorder="1" applyAlignment="1">
      <alignment horizontal="center"/>
    </xf>
    <xf numFmtId="0" fontId="3" fillId="2" borderId="17"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4" fontId="4"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4" fontId="4" fillId="2" borderId="22" xfId="0" applyNumberFormat="1" applyFont="1" applyFill="1" applyBorder="1" applyAlignment="1">
      <alignment horizontal="center" vertical="center" wrapText="1"/>
    </xf>
    <xf numFmtId="4" fontId="4" fillId="2" borderId="24" xfId="0" applyNumberFormat="1"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28" xfId="0" applyFont="1" applyFill="1" applyBorder="1" applyAlignment="1">
      <alignment horizontal="center" vertical="center"/>
    </xf>
    <xf numFmtId="4" fontId="4" fillId="2" borderId="48" xfId="0" applyNumberFormat="1" applyFont="1" applyFill="1" applyBorder="1" applyAlignment="1">
      <alignment horizontal="center" wrapText="1"/>
    </xf>
    <xf numFmtId="4" fontId="4" fillId="2" borderId="50" xfId="0" applyNumberFormat="1" applyFont="1" applyFill="1" applyBorder="1" applyAlignment="1">
      <alignment horizontal="center" wrapText="1"/>
    </xf>
    <xf numFmtId="2" fontId="4" fillId="2" borderId="34" xfId="0" applyNumberFormat="1" applyFont="1" applyFill="1" applyBorder="1" applyAlignment="1">
      <alignment horizontal="center"/>
    </xf>
    <xf numFmtId="2" fontId="4" fillId="2" borderId="35" xfId="0" applyNumberFormat="1" applyFont="1" applyFill="1" applyBorder="1" applyAlignment="1">
      <alignment horizontal="center"/>
    </xf>
    <xf numFmtId="2" fontId="4" fillId="2" borderId="36" xfId="0" applyNumberFormat="1" applyFont="1" applyFill="1" applyBorder="1" applyAlignment="1">
      <alignment horizont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3" fillId="2" borderId="20" xfId="1" applyFont="1" applyFill="1" applyBorder="1" applyAlignment="1">
      <alignment horizontal="center"/>
    </xf>
    <xf numFmtId="0" fontId="3" fillId="2" borderId="12" xfId="1" applyFont="1" applyFill="1" applyBorder="1" applyAlignment="1">
      <alignment horizontal="center"/>
    </xf>
    <xf numFmtId="0" fontId="3" fillId="2" borderId="8" xfId="1" applyFont="1" applyFill="1" applyBorder="1" applyAlignment="1">
      <alignment horizontal="center"/>
    </xf>
    <xf numFmtId="0" fontId="3" fillId="2" borderId="21" xfId="1" applyFont="1" applyFill="1" applyBorder="1" applyAlignment="1">
      <alignment horizontal="center"/>
    </xf>
    <xf numFmtId="0" fontId="3" fillId="2" borderId="0" xfId="1" applyFont="1" applyFill="1" applyBorder="1" applyAlignment="1">
      <alignment horizontal="center"/>
    </xf>
    <xf numFmtId="0" fontId="3" fillId="2" borderId="9" xfId="1" applyFont="1" applyFill="1" applyBorder="1" applyAlignment="1">
      <alignment horizontal="center"/>
    </xf>
    <xf numFmtId="0" fontId="3" fillId="2" borderId="17" xfId="1" applyFont="1" applyFill="1" applyBorder="1" applyAlignment="1">
      <alignment horizontal="center"/>
    </xf>
    <xf numFmtId="0" fontId="3" fillId="2" borderId="10" xfId="1" applyFont="1" applyFill="1" applyBorder="1" applyAlignment="1">
      <alignment horizontal="center"/>
    </xf>
    <xf numFmtId="0" fontId="3" fillId="2" borderId="11" xfId="1" applyFont="1" applyFill="1" applyBorder="1" applyAlignment="1">
      <alignment horizontal="center"/>
    </xf>
    <xf numFmtId="0" fontId="11" fillId="3" borderId="13"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3" fillId="2" borderId="38" xfId="0" applyFont="1" applyFill="1" applyBorder="1" applyAlignment="1">
      <alignment horizontal="center"/>
    </xf>
    <xf numFmtId="0" fontId="3" fillId="2" borderId="36" xfId="0" applyFont="1" applyFill="1" applyBorder="1" applyAlignment="1">
      <alignment horizontal="center"/>
    </xf>
    <xf numFmtId="0" fontId="11" fillId="3" borderId="15"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9" xfId="0" applyFont="1" applyFill="1" applyBorder="1" applyAlignment="1">
      <alignment horizontal="center" vertical="center"/>
    </xf>
    <xf numFmtId="0" fontId="11" fillId="3" borderId="46"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3" fillId="2" borderId="21" xfId="0" applyFont="1" applyFill="1" applyBorder="1" applyAlignment="1">
      <alignment horizontal="left" vertical="top" wrapText="1"/>
    </xf>
    <xf numFmtId="0" fontId="3" fillId="2" borderId="9" xfId="0" applyFont="1" applyFill="1" applyBorder="1" applyAlignment="1">
      <alignment horizontal="left" vertical="top" wrapText="1"/>
    </xf>
    <xf numFmtId="0" fontId="4" fillId="2" borderId="17"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20" xfId="0" applyFont="1" applyFill="1" applyBorder="1" applyAlignment="1">
      <alignment horizontal="left" wrapText="1"/>
    </xf>
    <xf numFmtId="0" fontId="3" fillId="2" borderId="8" xfId="0" applyFont="1" applyFill="1" applyBorder="1" applyAlignment="1">
      <alignment horizontal="left" wrapText="1"/>
    </xf>
    <xf numFmtId="0" fontId="3" fillId="2" borderId="20" xfId="0" applyFont="1" applyFill="1" applyBorder="1" applyAlignment="1">
      <alignment horizontal="left" vertical="center" wrapText="1" readingOrder="1"/>
    </xf>
    <xf numFmtId="0" fontId="3" fillId="2" borderId="8" xfId="0" applyFont="1" applyFill="1" applyBorder="1" applyAlignment="1">
      <alignment horizontal="left" vertical="center" wrapText="1" readingOrder="1"/>
    </xf>
    <xf numFmtId="0" fontId="3" fillId="2" borderId="0" xfId="0" applyFont="1" applyFill="1" applyBorder="1" applyAlignment="1">
      <alignment horizontal="center" vertical="center" wrapText="1"/>
    </xf>
    <xf numFmtId="0" fontId="3" fillId="2" borderId="21"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7" xfId="1" applyFont="1" applyFill="1" applyBorder="1" applyAlignment="1">
      <alignment horizontal="left" vertical="top" wrapText="1"/>
    </xf>
    <xf numFmtId="0" fontId="3" fillId="2" borderId="11" xfId="1" applyFont="1" applyFill="1" applyBorder="1" applyAlignment="1">
      <alignment horizontal="left" vertical="top" wrapText="1"/>
    </xf>
    <xf numFmtId="0" fontId="4" fillId="2" borderId="70" xfId="1" applyFont="1" applyFill="1" applyBorder="1" applyAlignment="1">
      <alignment horizontal="center"/>
    </xf>
    <xf numFmtId="0" fontId="4" fillId="2" borderId="71" xfId="1" applyFont="1" applyFill="1" applyBorder="1" applyAlignment="1">
      <alignment horizontal="center"/>
    </xf>
    <xf numFmtId="0" fontId="10" fillId="3" borderId="34" xfId="0" applyFont="1" applyFill="1" applyBorder="1" applyAlignment="1"/>
    <xf numFmtId="0" fontId="10" fillId="3" borderId="36" xfId="0" applyFont="1" applyFill="1" applyBorder="1" applyAlignment="1"/>
    <xf numFmtId="0" fontId="10" fillId="2" borderId="63" xfId="0" applyFont="1" applyFill="1" applyBorder="1" applyAlignment="1">
      <alignment horizontal="center" vertical="top"/>
    </xf>
    <xf numFmtId="0" fontId="10" fillId="2" borderId="64" xfId="0" applyFont="1" applyFill="1" applyBorder="1" applyAlignment="1">
      <alignment horizontal="center" vertical="top"/>
    </xf>
  </cellXfs>
  <cellStyles count="6">
    <cellStyle name="Millares" xfId="4" builtinId="3"/>
    <cellStyle name="Millares 2" xfId="3"/>
    <cellStyle name="Normal" xfId="0" builtinId="0"/>
    <cellStyle name="Normal 2" xfId="2"/>
    <cellStyle name="Normal_4 EjePreCumMeta" xfId="1"/>
    <cellStyle name="Porcentual"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733426</xdr:colOff>
      <xdr:row>1</xdr:row>
      <xdr:rowOff>9527</xdr:rowOff>
    </xdr:from>
    <xdr:to>
      <xdr:col>5</xdr:col>
      <xdr:colOff>1076325</xdr:colOff>
      <xdr:row>7</xdr:row>
      <xdr:rowOff>112418</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1009651" y="171452"/>
          <a:ext cx="6819899" cy="10744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38101</xdr:colOff>
      <xdr:row>1</xdr:row>
      <xdr:rowOff>38100</xdr:rowOff>
    </xdr:from>
    <xdr:to>
      <xdr:col>2</xdr:col>
      <xdr:colOff>2781300</xdr:colOff>
      <xdr:row>7</xdr:row>
      <xdr:rowOff>114299</xdr:rowOff>
    </xdr:to>
    <xdr:pic>
      <xdr:nvPicPr>
        <xdr:cNvPr id="3" name="7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a:stretch>
          <a:fillRect/>
        </a:stretch>
      </xdr:blipFill>
      <xdr:spPr>
        <a:xfrm>
          <a:off x="457201" y="200025"/>
          <a:ext cx="5457824" cy="11620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xdr:colOff>
      <xdr:row>1</xdr:row>
      <xdr:rowOff>19051</xdr:rowOff>
    </xdr:from>
    <xdr:to>
      <xdr:col>2</xdr:col>
      <xdr:colOff>2876549</xdr:colOff>
      <xdr:row>1</xdr:row>
      <xdr:rowOff>895350</xdr:rowOff>
    </xdr:to>
    <xdr:pic>
      <xdr:nvPicPr>
        <xdr:cNvPr id="2" name="7 Imagen">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a:stretch>
          <a:fillRect/>
        </a:stretch>
      </xdr:blipFill>
      <xdr:spPr>
        <a:xfrm>
          <a:off x="276225" y="190501"/>
          <a:ext cx="6057899" cy="8762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9526</xdr:colOff>
      <xdr:row>1</xdr:row>
      <xdr:rowOff>9525</xdr:rowOff>
    </xdr:from>
    <xdr:to>
      <xdr:col>2</xdr:col>
      <xdr:colOff>1790700</xdr:colOff>
      <xdr:row>6</xdr:row>
      <xdr:rowOff>152400</xdr:rowOff>
    </xdr:to>
    <xdr:pic>
      <xdr:nvPicPr>
        <xdr:cNvPr id="2" name="7 Imagen">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a:stretch>
          <a:fillRect/>
        </a:stretch>
      </xdr:blipFill>
      <xdr:spPr>
        <a:xfrm>
          <a:off x="257176" y="180975"/>
          <a:ext cx="4476749"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561975</xdr:colOff>
      <xdr:row>1</xdr:row>
      <xdr:rowOff>28575</xdr:rowOff>
    </xdr:from>
    <xdr:to>
      <xdr:col>11</xdr:col>
      <xdr:colOff>317499</xdr:colOff>
      <xdr:row>7</xdr:row>
      <xdr:rowOff>130175</xdr:rowOff>
    </xdr:to>
    <xdr:pic>
      <xdr:nvPicPr>
        <xdr:cNvPr id="2" name="7 Imagen">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a:stretch>
          <a:fillRect/>
        </a:stretch>
      </xdr:blipFill>
      <xdr:spPr>
        <a:xfrm>
          <a:off x="847725" y="200025"/>
          <a:ext cx="10956924" cy="1073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742952</xdr:colOff>
      <xdr:row>1</xdr:row>
      <xdr:rowOff>9526</xdr:rowOff>
    </xdr:from>
    <xdr:to>
      <xdr:col>7</xdr:col>
      <xdr:colOff>561976</xdr:colOff>
      <xdr:row>6</xdr:row>
      <xdr:rowOff>76201</xdr:rowOff>
    </xdr:to>
    <xdr:pic>
      <xdr:nvPicPr>
        <xdr:cNvPr id="3" name="7 Imagen">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1"/>
        <a:stretch>
          <a:fillRect/>
        </a:stretch>
      </xdr:blipFill>
      <xdr:spPr>
        <a:xfrm>
          <a:off x="1485902" y="333376"/>
          <a:ext cx="7991474" cy="876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276225</xdr:colOff>
      <xdr:row>1</xdr:row>
      <xdr:rowOff>38101</xdr:rowOff>
    </xdr:from>
    <xdr:to>
      <xdr:col>8</xdr:col>
      <xdr:colOff>552450</xdr:colOff>
      <xdr:row>7</xdr:row>
      <xdr:rowOff>85725</xdr:rowOff>
    </xdr:to>
    <xdr:pic>
      <xdr:nvPicPr>
        <xdr:cNvPr id="2" name="7 Imagen">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a:stretch>
          <a:fillRect/>
        </a:stretch>
      </xdr:blipFill>
      <xdr:spPr>
        <a:xfrm>
          <a:off x="1114425" y="209551"/>
          <a:ext cx="6667500" cy="10191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98846</xdr:colOff>
      <xdr:row>1</xdr:row>
      <xdr:rowOff>89858</xdr:rowOff>
    </xdr:from>
    <xdr:to>
      <xdr:col>5</xdr:col>
      <xdr:colOff>1122393</xdr:colOff>
      <xdr:row>7</xdr:row>
      <xdr:rowOff>116815</xdr:rowOff>
    </xdr:to>
    <xdr:pic>
      <xdr:nvPicPr>
        <xdr:cNvPr id="3" name="7 Imagen">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1"/>
        <a:stretch>
          <a:fillRect/>
        </a:stretch>
      </xdr:blipFill>
      <xdr:spPr>
        <a:xfrm>
          <a:off x="476252" y="260589"/>
          <a:ext cx="9065882" cy="9974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110068</xdr:colOff>
      <xdr:row>1</xdr:row>
      <xdr:rowOff>5291</xdr:rowOff>
    </xdr:from>
    <xdr:to>
      <xdr:col>4</xdr:col>
      <xdr:colOff>1090083</xdr:colOff>
      <xdr:row>7</xdr:row>
      <xdr:rowOff>111124</xdr:rowOff>
    </xdr:to>
    <xdr:pic>
      <xdr:nvPicPr>
        <xdr:cNvPr id="2" name="7 Imagen">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a:stretch>
          <a:fillRect/>
        </a:stretch>
      </xdr:blipFill>
      <xdr:spPr>
        <a:xfrm>
          <a:off x="472018" y="167216"/>
          <a:ext cx="5904440" cy="107738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44451</xdr:colOff>
      <xdr:row>1</xdr:row>
      <xdr:rowOff>28576</xdr:rowOff>
    </xdr:from>
    <xdr:to>
      <xdr:col>10</xdr:col>
      <xdr:colOff>1190626</xdr:colOff>
      <xdr:row>1</xdr:row>
      <xdr:rowOff>1295400</xdr:rowOff>
    </xdr:to>
    <xdr:pic>
      <xdr:nvPicPr>
        <xdr:cNvPr id="2" name="7 Imagen">
          <a:extLst>
            <a:ext uri="{FF2B5EF4-FFF2-40B4-BE49-F238E27FC236}">
              <a16:creationId xmlns:a16="http://schemas.microsoft.com/office/drawing/2014/main" xmlns="" id="{00000000-0008-0000-1000-000002000000}"/>
            </a:ext>
          </a:extLst>
        </xdr:cNvPr>
        <xdr:cNvPicPr/>
      </xdr:nvPicPr>
      <xdr:blipFill>
        <a:blip xmlns:r="http://schemas.openxmlformats.org/officeDocument/2006/relationships" r:embed="rId1"/>
        <a:stretch>
          <a:fillRect/>
        </a:stretch>
      </xdr:blipFill>
      <xdr:spPr>
        <a:xfrm>
          <a:off x="368301" y="200026"/>
          <a:ext cx="9690100" cy="12668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57150</xdr:colOff>
      <xdr:row>1</xdr:row>
      <xdr:rowOff>28575</xdr:rowOff>
    </xdr:from>
    <xdr:to>
      <xdr:col>6</xdr:col>
      <xdr:colOff>1752600</xdr:colOff>
      <xdr:row>7</xdr:row>
      <xdr:rowOff>133351</xdr:rowOff>
    </xdr:to>
    <xdr:pic>
      <xdr:nvPicPr>
        <xdr:cNvPr id="9" name="7 Imagen">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a:stretch>
          <a:fillRect/>
        </a:stretch>
      </xdr:blipFill>
      <xdr:spPr>
        <a:xfrm>
          <a:off x="895350" y="200025"/>
          <a:ext cx="6438900" cy="107632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380998</xdr:colOff>
      <xdr:row>1</xdr:row>
      <xdr:rowOff>47624</xdr:rowOff>
    </xdr:from>
    <xdr:to>
      <xdr:col>2</xdr:col>
      <xdr:colOff>3352800</xdr:colOff>
      <xdr:row>2</xdr:row>
      <xdr:rowOff>123825</xdr:rowOff>
    </xdr:to>
    <xdr:pic>
      <xdr:nvPicPr>
        <xdr:cNvPr id="2" name="7 Imagen">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a:stretch>
          <a:fillRect/>
        </a:stretch>
      </xdr:blipFill>
      <xdr:spPr>
        <a:xfrm>
          <a:off x="380998" y="219074"/>
          <a:ext cx="5724527" cy="1095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CARLOSP\LOCALS~1\Temp\1%20T%2020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E"/>
      <sheetName val="DATOS"/>
      <sheetName val="Notas de Presentacion"/>
      <sheetName val="Anexo 1"/>
      <sheetName val="Anexo 2 "/>
      <sheetName val="Anexo 2 Bis"/>
      <sheetName val="Anexo 3 "/>
      <sheetName val="Anexo 4 "/>
      <sheetName val="Anexo 6"/>
      <sheetName val="Anexo 19"/>
      <sheetName val="Anexo 20"/>
      <sheetName val="Anexo 30 Inc. C"/>
      <sheetName val="Anexo 30 Inc. D"/>
      <sheetName val="Anexo 30 Art. 27"/>
      <sheetName val="Anexo 30 Otras Expl."/>
      <sheetName val="Anexo 1 Archi TXT"/>
      <sheetName val="Anexo 2 Archi TXT"/>
      <sheetName val="Anexo 2 Bis Archi TXT"/>
      <sheetName val="Anexo 3 Archi TXT"/>
      <sheetName val="Anexo 4 Arch TXT"/>
      <sheetName val="Anexo 6 Arch TXT"/>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ow r="16">
          <cell r="E16">
            <v>231399861.20000041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B1:S31"/>
  <sheetViews>
    <sheetView topLeftCell="A4" workbookViewId="0">
      <selection activeCell="F21" sqref="F21"/>
    </sheetView>
  </sheetViews>
  <sheetFormatPr baseColWidth="10" defaultColWidth="10" defaultRowHeight="12.75"/>
  <cols>
    <col min="1" max="1" width="3.625" style="88" customWidth="1"/>
    <col min="2" max="2" width="42.625" style="88" customWidth="1"/>
    <col min="3" max="4" width="13.875" style="2" bestFit="1" customWidth="1"/>
    <col min="5" max="5" width="14.625" style="2" customWidth="1"/>
    <col min="6" max="6" width="14.75" style="2" customWidth="1"/>
    <col min="7" max="7" width="14.5" style="2" customWidth="1"/>
    <col min="8" max="8" width="7" style="4" bestFit="1" customWidth="1"/>
    <col min="9" max="9" width="20.5" style="88" bestFit="1" customWidth="1"/>
    <col min="10" max="13" width="15.5" style="88" bestFit="1" customWidth="1"/>
    <col min="14" max="14" width="17.25" style="88" bestFit="1" customWidth="1"/>
    <col min="15" max="19" width="4.125" style="88" bestFit="1" customWidth="1"/>
    <col min="20" max="16384" width="10" style="88"/>
  </cols>
  <sheetData>
    <row r="1" spans="2:19" ht="13.5" thickBot="1"/>
    <row r="2" spans="2:19">
      <c r="B2" s="233"/>
      <c r="C2" s="234"/>
      <c r="D2" s="234"/>
      <c r="E2" s="234"/>
      <c r="F2" s="234"/>
      <c r="G2" s="235"/>
    </row>
    <row r="3" spans="2:19">
      <c r="B3" s="236"/>
      <c r="C3" s="237"/>
      <c r="D3" s="237"/>
      <c r="E3" s="237"/>
      <c r="F3" s="237"/>
      <c r="G3" s="238"/>
    </row>
    <row r="4" spans="2:19">
      <c r="B4" s="236"/>
      <c r="C4" s="237"/>
      <c r="D4" s="237"/>
      <c r="E4" s="237"/>
      <c r="F4" s="237"/>
      <c r="G4" s="238"/>
    </row>
    <row r="5" spans="2:19">
      <c r="B5" s="236"/>
      <c r="C5" s="237"/>
      <c r="D5" s="237"/>
      <c r="E5" s="237"/>
      <c r="F5" s="237"/>
      <c r="G5" s="238"/>
    </row>
    <row r="6" spans="2:19">
      <c r="B6" s="236"/>
      <c r="C6" s="237"/>
      <c r="D6" s="237"/>
      <c r="E6" s="237"/>
      <c r="F6" s="237"/>
      <c r="G6" s="238"/>
    </row>
    <row r="7" spans="2:19">
      <c r="B7" s="236"/>
      <c r="C7" s="237"/>
      <c r="D7" s="237"/>
      <c r="E7" s="237"/>
      <c r="F7" s="237"/>
      <c r="G7" s="238"/>
    </row>
    <row r="8" spans="2:19" ht="13.5" thickBot="1">
      <c r="B8" s="239"/>
      <c r="C8" s="240"/>
      <c r="D8" s="240"/>
      <c r="E8" s="240"/>
      <c r="F8" s="240"/>
      <c r="G8" s="241"/>
    </row>
    <row r="9" spans="2:19" ht="13.5" thickBot="1">
      <c r="B9" s="230" t="s">
        <v>0</v>
      </c>
      <c r="C9" s="231"/>
      <c r="D9" s="231"/>
      <c r="E9" s="231"/>
      <c r="F9" s="231"/>
      <c r="G9" s="232"/>
    </row>
    <row r="10" spans="2:19" s="1" customFormat="1">
      <c r="B10" s="134" t="s">
        <v>144</v>
      </c>
      <c r="C10" s="127" t="s">
        <v>143</v>
      </c>
      <c r="D10" s="127"/>
      <c r="E10" s="127"/>
      <c r="F10" s="127"/>
      <c r="G10" s="111"/>
      <c r="H10" s="4"/>
      <c r="I10" s="88"/>
      <c r="J10" s="88"/>
      <c r="K10" s="88"/>
    </row>
    <row r="11" spans="2:19">
      <c r="B11" s="29" t="s">
        <v>82</v>
      </c>
      <c r="C11" s="35" t="s">
        <v>83</v>
      </c>
      <c r="D11" s="110"/>
      <c r="E11" s="110"/>
      <c r="F11" s="110"/>
      <c r="G11" s="111"/>
    </row>
    <row r="12" spans="2:19">
      <c r="B12" s="29" t="s">
        <v>85</v>
      </c>
      <c r="C12" s="37">
        <v>10102</v>
      </c>
      <c r="D12" s="110"/>
      <c r="E12" s="110"/>
      <c r="F12" s="203"/>
      <c r="G12" s="111"/>
    </row>
    <row r="13" spans="2:19">
      <c r="B13" s="29" t="s">
        <v>69</v>
      </c>
      <c r="C13" s="215">
        <f>+DATOS!C3</f>
        <v>2025</v>
      </c>
      <c r="D13" s="110"/>
      <c r="E13" s="110"/>
      <c r="F13" s="110"/>
      <c r="G13" s="111"/>
    </row>
    <row r="14" spans="2:19" ht="13.5" thickBot="1">
      <c r="B14" s="32" t="s">
        <v>57</v>
      </c>
      <c r="C14" s="38" t="str">
        <f>+DATOS!C4</f>
        <v>2°</v>
      </c>
      <c r="D14" s="112"/>
      <c r="E14" s="112"/>
      <c r="F14" s="112"/>
      <c r="G14" s="113"/>
    </row>
    <row r="15" spans="2:19" ht="39" thickBot="1">
      <c r="B15" s="205" t="s">
        <v>8</v>
      </c>
      <c r="C15" s="206" t="s">
        <v>17</v>
      </c>
      <c r="D15" s="206" t="s">
        <v>18</v>
      </c>
      <c r="E15" s="206" t="s">
        <v>19</v>
      </c>
      <c r="F15" s="206" t="s">
        <v>20</v>
      </c>
      <c r="G15" s="207" t="s">
        <v>145</v>
      </c>
    </row>
    <row r="16" spans="2:19">
      <c r="B16" s="9" t="s">
        <v>107</v>
      </c>
      <c r="C16" s="124">
        <v>0</v>
      </c>
      <c r="D16" s="124">
        <v>0</v>
      </c>
      <c r="E16" s="124">
        <v>0</v>
      </c>
      <c r="F16" s="126">
        <v>0</v>
      </c>
      <c r="G16" s="204">
        <f>SUM(C16:F16)</f>
        <v>0</v>
      </c>
      <c r="I16" s="202"/>
      <c r="J16" s="200"/>
      <c r="K16" s="200"/>
      <c r="L16" s="200"/>
      <c r="M16" s="200"/>
      <c r="N16" s="200"/>
      <c r="O16" s="201"/>
      <c r="P16" s="201"/>
      <c r="Q16" s="201"/>
      <c r="R16" s="201"/>
      <c r="S16" s="201"/>
    </row>
    <row r="17" spans="2:19" ht="13.5" thickBot="1">
      <c r="B17" s="136" t="s">
        <v>108</v>
      </c>
      <c r="C17" s="124">
        <v>2420090608.1399999</v>
      </c>
      <c r="D17" s="124">
        <v>2855053760.6799998</v>
      </c>
      <c r="E17" s="124">
        <v>2484022131.2199998</v>
      </c>
      <c r="F17" s="124">
        <v>2855053760.6799998</v>
      </c>
      <c r="G17" s="204">
        <f>SUM(C17:F17)</f>
        <v>10614220260.719999</v>
      </c>
      <c r="H17" s="217"/>
      <c r="I17" s="202"/>
      <c r="J17" s="200"/>
      <c r="K17" s="200"/>
      <c r="L17" s="200"/>
      <c r="M17" s="200"/>
      <c r="N17" s="200"/>
      <c r="O17" s="201"/>
      <c r="P17" s="201"/>
      <c r="Q17" s="201"/>
      <c r="R17" s="201"/>
      <c r="S17" s="201"/>
    </row>
    <row r="18" spans="2:19" ht="13.5" thickBot="1">
      <c r="B18" s="208" t="s">
        <v>109</v>
      </c>
      <c r="C18" s="209">
        <f>+C16-C17</f>
        <v>-2420090608.1399999</v>
      </c>
      <c r="D18" s="209">
        <f>+D16-D17</f>
        <v>-2855053760.6799998</v>
      </c>
      <c r="E18" s="209">
        <f>+E16-E17</f>
        <v>-2484022131.2199998</v>
      </c>
      <c r="F18" s="210">
        <f>+F16-F17</f>
        <v>-2855053760.6799998</v>
      </c>
      <c r="G18" s="211">
        <f t="shared" ref="G18:G30" si="0">SUM(C18:F18)</f>
        <v>-10614220260.719999</v>
      </c>
      <c r="I18" s="202"/>
      <c r="J18" s="200"/>
      <c r="K18" s="200"/>
      <c r="L18" s="200"/>
      <c r="M18" s="200"/>
      <c r="N18" s="200"/>
      <c r="O18" s="201"/>
      <c r="P18" s="201"/>
      <c r="Q18" s="201"/>
      <c r="R18" s="201"/>
      <c r="S18" s="201"/>
    </row>
    <row r="19" spans="2:19">
      <c r="B19" s="136" t="s">
        <v>110</v>
      </c>
      <c r="C19" s="126">
        <v>0</v>
      </c>
      <c r="D19" s="124">
        <v>0</v>
      </c>
      <c r="E19" s="124">
        <v>0</v>
      </c>
      <c r="F19" s="126">
        <v>0</v>
      </c>
      <c r="G19" s="204">
        <f t="shared" si="0"/>
        <v>0</v>
      </c>
      <c r="I19" s="202"/>
      <c r="J19" s="200"/>
      <c r="K19" s="200"/>
      <c r="L19" s="200"/>
      <c r="M19" s="200"/>
      <c r="N19" s="200"/>
      <c r="O19" s="201"/>
      <c r="P19" s="201"/>
      <c r="Q19" s="201"/>
      <c r="R19" s="201"/>
      <c r="S19" s="201"/>
    </row>
    <row r="20" spans="2:19" ht="13.5" thickBot="1">
      <c r="B20" s="136" t="s">
        <v>111</v>
      </c>
      <c r="C20" s="124">
        <v>48422500</v>
      </c>
      <c r="D20" s="124">
        <f>+C20</f>
        <v>48422500</v>
      </c>
      <c r="E20" s="124">
        <f>+D20</f>
        <v>48422500</v>
      </c>
      <c r="F20" s="124">
        <f>+E20</f>
        <v>48422500</v>
      </c>
      <c r="G20" s="204">
        <f t="shared" si="0"/>
        <v>193690000</v>
      </c>
      <c r="H20" s="218"/>
      <c r="I20" s="202"/>
      <c r="J20" s="200"/>
      <c r="K20" s="200"/>
      <c r="L20" s="200"/>
      <c r="M20" s="200"/>
      <c r="N20" s="200"/>
      <c r="O20" s="201"/>
      <c r="P20" s="201"/>
      <c r="Q20" s="201"/>
      <c r="R20" s="201"/>
      <c r="S20" s="201"/>
    </row>
    <row r="21" spans="2:19" ht="13.5" thickBot="1">
      <c r="B21" s="208" t="s">
        <v>112</v>
      </c>
      <c r="C21" s="209">
        <f>+C18+C19-C20</f>
        <v>-2468513108.1399999</v>
      </c>
      <c r="D21" s="209">
        <f>+D18+D19-D20</f>
        <v>-2903476260.6799998</v>
      </c>
      <c r="E21" s="209">
        <f>+E18+E19-E20</f>
        <v>-2532444631.2199998</v>
      </c>
      <c r="F21" s="210">
        <f>+F18+F19-F20</f>
        <v>-2903476260.6799998</v>
      </c>
      <c r="G21" s="211">
        <f t="shared" si="0"/>
        <v>-10807910260.719999</v>
      </c>
      <c r="I21" s="202"/>
      <c r="J21" s="200"/>
      <c r="K21" s="200"/>
      <c r="L21" s="200"/>
      <c r="M21" s="200"/>
      <c r="N21" s="200"/>
      <c r="O21" s="201"/>
      <c r="P21" s="201"/>
      <c r="Q21" s="201"/>
      <c r="R21" s="201"/>
      <c r="S21" s="201"/>
    </row>
    <row r="22" spans="2:19" ht="13.5" thickBot="1">
      <c r="B22" s="136" t="s">
        <v>21</v>
      </c>
      <c r="C22" s="124">
        <f t="shared" ref="C22:F23" si="1">+C16+C19</f>
        <v>0</v>
      </c>
      <c r="D22" s="124">
        <f t="shared" si="1"/>
        <v>0</v>
      </c>
      <c r="E22" s="124">
        <f t="shared" si="1"/>
        <v>0</v>
      </c>
      <c r="F22" s="126">
        <f t="shared" si="1"/>
        <v>0</v>
      </c>
      <c r="G22" s="204">
        <f t="shared" si="0"/>
        <v>0</v>
      </c>
      <c r="I22" s="202"/>
      <c r="J22" s="200"/>
      <c r="K22" s="200"/>
      <c r="L22" s="200"/>
      <c r="M22" s="200"/>
      <c r="N22" s="200"/>
      <c r="O22" s="201"/>
      <c r="P22" s="201"/>
      <c r="Q22" s="201"/>
      <c r="R22" s="201"/>
      <c r="S22" s="201"/>
    </row>
    <row r="23" spans="2:19" ht="13.5" thickBot="1">
      <c r="B23" s="208" t="s">
        <v>22</v>
      </c>
      <c r="C23" s="209">
        <f t="shared" si="1"/>
        <v>2468513108.1399999</v>
      </c>
      <c r="D23" s="209">
        <f t="shared" si="1"/>
        <v>2903476260.6799998</v>
      </c>
      <c r="E23" s="209">
        <f t="shared" si="1"/>
        <v>2532444631.2199998</v>
      </c>
      <c r="F23" s="210">
        <f t="shared" si="1"/>
        <v>2903476260.6799998</v>
      </c>
      <c r="G23" s="211">
        <f t="shared" si="0"/>
        <v>10807910260.719999</v>
      </c>
      <c r="I23" s="202"/>
      <c r="J23" s="200"/>
      <c r="K23" s="200"/>
      <c r="L23" s="200"/>
      <c r="M23" s="200"/>
      <c r="N23" s="200"/>
      <c r="O23" s="201"/>
      <c r="P23" s="201"/>
      <c r="Q23" s="201"/>
      <c r="R23" s="201"/>
      <c r="S23" s="201"/>
    </row>
    <row r="24" spans="2:19">
      <c r="B24" s="136" t="s">
        <v>113</v>
      </c>
      <c r="C24" s="124">
        <v>0</v>
      </c>
      <c r="D24" s="124">
        <v>0</v>
      </c>
      <c r="E24" s="124">
        <v>0</v>
      </c>
      <c r="F24" s="126">
        <v>0</v>
      </c>
      <c r="G24" s="204">
        <f t="shared" si="0"/>
        <v>0</v>
      </c>
      <c r="I24" s="202"/>
      <c r="J24" s="200"/>
      <c r="K24" s="200"/>
      <c r="L24" s="200"/>
      <c r="M24" s="200"/>
      <c r="N24" s="200"/>
      <c r="O24" s="201"/>
      <c r="P24" s="201"/>
      <c r="Q24" s="201"/>
      <c r="R24" s="201"/>
      <c r="S24" s="201"/>
    </row>
    <row r="25" spans="2:19" ht="13.5" thickBot="1">
      <c r="B25" s="136" t="s">
        <v>114</v>
      </c>
      <c r="C25" s="124">
        <v>0</v>
      </c>
      <c r="D25" s="124">
        <v>0</v>
      </c>
      <c r="E25" s="124">
        <v>0</v>
      </c>
      <c r="F25" s="126">
        <v>0</v>
      </c>
      <c r="G25" s="204">
        <f t="shared" si="0"/>
        <v>0</v>
      </c>
      <c r="I25" s="202"/>
      <c r="J25" s="200"/>
      <c r="K25" s="200"/>
      <c r="L25" s="200"/>
      <c r="M25" s="200"/>
      <c r="N25" s="200"/>
      <c r="O25" s="201"/>
      <c r="P25" s="201"/>
      <c r="Q25" s="201"/>
      <c r="R25" s="201"/>
      <c r="S25" s="201"/>
    </row>
    <row r="26" spans="2:19" ht="13.5" thickBot="1">
      <c r="B26" s="208" t="s">
        <v>115</v>
      </c>
      <c r="C26" s="209">
        <f>+C21+C24-C25</f>
        <v>-2468513108.1399999</v>
      </c>
      <c r="D26" s="209">
        <f>+D21+D24-D25</f>
        <v>-2903476260.6799998</v>
      </c>
      <c r="E26" s="209">
        <f>+E21+E24-E25</f>
        <v>-2532444631.2199998</v>
      </c>
      <c r="F26" s="209">
        <f>+F21+F24-F25</f>
        <v>-2903476260.6799998</v>
      </c>
      <c r="G26" s="211">
        <f t="shared" si="0"/>
        <v>-10807910260.719999</v>
      </c>
      <c r="I26" s="202"/>
      <c r="J26" s="200"/>
      <c r="K26" s="200"/>
      <c r="L26" s="200"/>
      <c r="M26" s="200"/>
      <c r="N26" s="200"/>
      <c r="O26" s="201"/>
      <c r="P26" s="201"/>
      <c r="Q26" s="201"/>
      <c r="R26" s="201"/>
      <c r="S26" s="201"/>
    </row>
    <row r="27" spans="2:19">
      <c r="B27" s="136" t="s">
        <v>116</v>
      </c>
      <c r="C27" s="124">
        <v>0</v>
      </c>
      <c r="D27" s="124">
        <v>0</v>
      </c>
      <c r="E27" s="124">
        <v>0</v>
      </c>
      <c r="F27" s="126">
        <v>0</v>
      </c>
      <c r="G27" s="204">
        <f t="shared" si="0"/>
        <v>0</v>
      </c>
      <c r="I27" s="202"/>
      <c r="J27" s="200"/>
      <c r="K27" s="200"/>
      <c r="L27" s="200"/>
      <c r="M27" s="200"/>
      <c r="N27" s="200"/>
      <c r="O27" s="201"/>
      <c r="P27" s="201"/>
      <c r="Q27" s="201"/>
      <c r="R27" s="201"/>
      <c r="S27" s="201"/>
    </row>
    <row r="28" spans="2:19">
      <c r="B28" s="136" t="s">
        <v>117</v>
      </c>
      <c r="C28" s="124">
        <v>0</v>
      </c>
      <c r="D28" s="124">
        <v>0</v>
      </c>
      <c r="E28" s="124">
        <v>0</v>
      </c>
      <c r="F28" s="126">
        <v>0</v>
      </c>
      <c r="G28" s="204">
        <f t="shared" si="0"/>
        <v>0</v>
      </c>
      <c r="I28" s="202"/>
      <c r="J28" s="200"/>
      <c r="K28" s="200"/>
      <c r="L28" s="200"/>
      <c r="M28" s="200"/>
      <c r="N28" s="200"/>
      <c r="O28" s="201"/>
      <c r="P28" s="201"/>
      <c r="Q28" s="201"/>
      <c r="R28" s="201"/>
      <c r="S28" s="201"/>
    </row>
    <row r="29" spans="2:19" ht="13.5" thickBot="1">
      <c r="B29" s="136" t="s">
        <v>118</v>
      </c>
      <c r="C29" s="124">
        <f>+C27-C28</f>
        <v>0</v>
      </c>
      <c r="D29" s="124">
        <f>+D27-D28</f>
        <v>0</v>
      </c>
      <c r="E29" s="124">
        <f>+E27-E28</f>
        <v>0</v>
      </c>
      <c r="F29" s="126">
        <f>+F27-F28</f>
        <v>0</v>
      </c>
      <c r="G29" s="204">
        <f t="shared" si="0"/>
        <v>0</v>
      </c>
      <c r="I29" s="202"/>
      <c r="J29" s="200"/>
      <c r="K29" s="200"/>
      <c r="L29" s="200"/>
      <c r="M29" s="200"/>
      <c r="N29" s="200"/>
      <c r="O29" s="201"/>
      <c r="P29" s="201"/>
      <c r="Q29" s="201"/>
      <c r="R29" s="201"/>
      <c r="S29" s="201"/>
    </row>
    <row r="30" spans="2:19" s="123" customFormat="1" ht="13.5" thickBot="1">
      <c r="B30" s="212" t="s">
        <v>119</v>
      </c>
      <c r="C30" s="213">
        <f>+C26+C29</f>
        <v>-2468513108.1399999</v>
      </c>
      <c r="D30" s="213">
        <f>+D26+D29</f>
        <v>-2903476260.6799998</v>
      </c>
      <c r="E30" s="213">
        <f>+E26+E29</f>
        <v>-2532444631.2199998</v>
      </c>
      <c r="F30" s="213">
        <f>+F26+F29</f>
        <v>-2903476260.6799998</v>
      </c>
      <c r="G30" s="214">
        <f t="shared" si="0"/>
        <v>-10807910260.719999</v>
      </c>
      <c r="H30" s="219"/>
      <c r="I30" s="202"/>
      <c r="J30" s="200"/>
      <c r="K30" s="200"/>
      <c r="L30" s="200"/>
      <c r="M30" s="200"/>
      <c r="N30" s="200"/>
      <c r="O30" s="201"/>
      <c r="P30" s="201"/>
      <c r="Q30" s="201"/>
      <c r="R30" s="201"/>
      <c r="S30" s="201"/>
    </row>
    <row r="31" spans="2:19">
      <c r="C31" s="71"/>
      <c r="D31" s="71"/>
      <c r="E31" s="71"/>
      <c r="F31" s="71"/>
    </row>
  </sheetData>
  <sheetProtection password="CE38" sheet="1" objects="1" scenarios="1"/>
  <mergeCells count="2">
    <mergeCell ref="B9:G9"/>
    <mergeCell ref="B2:G8"/>
  </mergeCells>
  <phoneticPr fontId="3" type="noConversion"/>
  <printOptions horizontalCentered="1"/>
  <pageMargins left="0.59055118110236227" right="0.39370078740157483" top="0.59055118110236227" bottom="0.98425196850393704" header="0" footer="0"/>
  <pageSetup paperSize="9" scale="48" orientation="landscape" horizontalDpi="300" verticalDpi="300" r:id="rId1"/>
  <headerFooter alignWithMargins="0"/>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sheetPr>
    <tabColor rgb="FF92D050"/>
  </sheetPr>
  <dimension ref="B1:C19"/>
  <sheetViews>
    <sheetView topLeftCell="A4" workbookViewId="0">
      <selection activeCell="B17" sqref="B17:C17"/>
    </sheetView>
  </sheetViews>
  <sheetFormatPr baseColWidth="10" defaultRowHeight="12.75"/>
  <cols>
    <col min="1" max="1" width="2.375" style="6" customWidth="1"/>
    <col min="2" max="2" width="35.625" style="6" customWidth="1"/>
    <col min="3" max="3" width="37.875" style="6" customWidth="1"/>
    <col min="4" max="16384" width="11" style="6"/>
  </cols>
  <sheetData>
    <row r="1" spans="2:3" ht="13.5" thickBot="1"/>
    <row r="2" spans="2:3" ht="14.25" customHeight="1">
      <c r="B2" s="242"/>
      <c r="C2" s="244"/>
    </row>
    <row r="3" spans="2:3" ht="14.25" customHeight="1">
      <c r="B3" s="245"/>
      <c r="C3" s="247"/>
    </row>
    <row r="4" spans="2:3" ht="14.25" customHeight="1">
      <c r="B4" s="245"/>
      <c r="C4" s="247"/>
    </row>
    <row r="5" spans="2:3" ht="14.25" customHeight="1">
      <c r="B5" s="245"/>
      <c r="C5" s="247"/>
    </row>
    <row r="6" spans="2:3" ht="14.25" customHeight="1">
      <c r="B6" s="245"/>
      <c r="C6" s="247"/>
    </row>
    <row r="7" spans="2:3" ht="14.25" customHeight="1">
      <c r="B7" s="245"/>
      <c r="C7" s="247"/>
    </row>
    <row r="8" spans="2:3" ht="14.25" customHeight="1" thickBot="1">
      <c r="B8" s="248"/>
      <c r="C8" s="250"/>
    </row>
    <row r="9" spans="2:3" ht="13.5" thickBot="1">
      <c r="B9" s="230" t="s">
        <v>43</v>
      </c>
      <c r="C9" s="232"/>
    </row>
    <row r="10" spans="2:3">
      <c r="B10" s="27" t="s">
        <v>89</v>
      </c>
      <c r="C10" s="28" t="s">
        <v>88</v>
      </c>
    </row>
    <row r="11" spans="2:3">
      <c r="B11" s="29" t="s">
        <v>82</v>
      </c>
      <c r="C11" s="30" t="s">
        <v>83</v>
      </c>
    </row>
    <row r="12" spans="2:3">
      <c r="B12" s="29" t="s">
        <v>85</v>
      </c>
      <c r="C12" s="31">
        <v>10102</v>
      </c>
    </row>
    <row r="13" spans="2:3">
      <c r="B13" s="29" t="s">
        <v>69</v>
      </c>
      <c r="C13" s="216">
        <f>+DATOS!C3</f>
        <v>2025</v>
      </c>
    </row>
    <row r="14" spans="2:3" ht="13.5" thickBot="1">
      <c r="B14" s="32" t="s">
        <v>57</v>
      </c>
      <c r="C14" s="33" t="str">
        <f>+DATOS!C4</f>
        <v>2°</v>
      </c>
    </row>
    <row r="15" spans="2:3">
      <c r="B15" s="331" t="s">
        <v>44</v>
      </c>
      <c r="C15" s="332"/>
    </row>
    <row r="16" spans="2:3" ht="92.25" customHeight="1">
      <c r="B16" s="334" t="s">
        <v>153</v>
      </c>
      <c r="C16" s="335"/>
    </row>
    <row r="17" spans="2:3" ht="43.5" customHeight="1" thickBot="1">
      <c r="B17" s="336" t="s">
        <v>148</v>
      </c>
      <c r="C17" s="337"/>
    </row>
    <row r="18" spans="2:3">
      <c r="B18" s="333"/>
      <c r="C18" s="333"/>
    </row>
    <row r="19" spans="2:3">
      <c r="B19" s="333"/>
      <c r="C19" s="333"/>
    </row>
  </sheetData>
  <sheetProtection password="CE38" sheet="1" objects="1" scenarios="1"/>
  <mergeCells count="7">
    <mergeCell ref="B9:C9"/>
    <mergeCell ref="B15:C15"/>
    <mergeCell ref="B2:C8"/>
    <mergeCell ref="B18:C18"/>
    <mergeCell ref="B19:C19"/>
    <mergeCell ref="B16:C16"/>
    <mergeCell ref="B17:C17"/>
  </mergeCells>
  <phoneticPr fontId="2" type="noConversion"/>
  <pageMargins left="0.59055118110236227" right="0.59055118110236227" top="1.3779527559055118" bottom="0.98425196850393704" header="0" footer="0"/>
  <pageSetup paperSize="9" scale="9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92D050"/>
    <pageSetUpPr fitToPage="1"/>
  </sheetPr>
  <dimension ref="B1:C22"/>
  <sheetViews>
    <sheetView workbookViewId="0">
      <selection activeCell="A2" sqref="A2"/>
    </sheetView>
  </sheetViews>
  <sheetFormatPr baseColWidth="10" defaultRowHeight="12.75"/>
  <cols>
    <col min="1" max="1" width="3.125" style="8" customWidth="1"/>
    <col min="2" max="2" width="42.25" style="8" customWidth="1"/>
    <col min="3" max="3" width="38.125" style="8" customWidth="1"/>
    <col min="4" max="247" width="11" style="8"/>
    <col min="248" max="248" width="7.75" style="8" customWidth="1"/>
    <col min="249" max="249" width="11" style="8"/>
    <col min="250" max="251" width="9" style="8" customWidth="1"/>
    <col min="252" max="252" width="11" style="8"/>
    <col min="253" max="253" width="9.875" style="8" customWidth="1"/>
    <col min="254" max="254" width="11" style="8"/>
    <col min="255" max="256" width="2.625" style="8" customWidth="1"/>
    <col min="257" max="257" width="2.25" style="8" customWidth="1"/>
    <col min="258" max="258" width="3.375" style="8" customWidth="1"/>
    <col min="259" max="259" width="9.5" style="8" customWidth="1"/>
    <col min="260" max="503" width="11" style="8"/>
    <col min="504" max="504" width="7.75" style="8" customWidth="1"/>
    <col min="505" max="505" width="11" style="8"/>
    <col min="506" max="507" width="9" style="8" customWidth="1"/>
    <col min="508" max="508" width="11" style="8"/>
    <col min="509" max="509" width="9.875" style="8" customWidth="1"/>
    <col min="510" max="510" width="11" style="8"/>
    <col min="511" max="512" width="2.625" style="8" customWidth="1"/>
    <col min="513" max="513" width="2.25" style="8" customWidth="1"/>
    <col min="514" max="514" width="3.375" style="8" customWidth="1"/>
    <col min="515" max="515" width="9.5" style="8" customWidth="1"/>
    <col min="516" max="759" width="11" style="8"/>
    <col min="760" max="760" width="7.75" style="8" customWidth="1"/>
    <col min="761" max="761" width="11" style="8"/>
    <col min="762" max="763" width="9" style="8" customWidth="1"/>
    <col min="764" max="764" width="11" style="8"/>
    <col min="765" max="765" width="9.875" style="8" customWidth="1"/>
    <col min="766" max="766" width="11" style="8"/>
    <col min="767" max="768" width="2.625" style="8" customWidth="1"/>
    <col min="769" max="769" width="2.25" style="8" customWidth="1"/>
    <col min="770" max="770" width="3.375" style="8" customWidth="1"/>
    <col min="771" max="771" width="9.5" style="8" customWidth="1"/>
    <col min="772" max="1015" width="11" style="8"/>
    <col min="1016" max="1016" width="7.75" style="8" customWidth="1"/>
    <col min="1017" max="1017" width="11" style="8"/>
    <col min="1018" max="1019" width="9" style="8" customWidth="1"/>
    <col min="1020" max="1020" width="11" style="8"/>
    <col min="1021" max="1021" width="9.875" style="8" customWidth="1"/>
    <col min="1022" max="1022" width="11" style="8"/>
    <col min="1023" max="1024" width="2.625" style="8" customWidth="1"/>
    <col min="1025" max="1025" width="2.25" style="8" customWidth="1"/>
    <col min="1026" max="1026" width="3.375" style="8" customWidth="1"/>
    <col min="1027" max="1027" width="9.5" style="8" customWidth="1"/>
    <col min="1028" max="1271" width="11" style="8"/>
    <col min="1272" max="1272" width="7.75" style="8" customWidth="1"/>
    <col min="1273" max="1273" width="11" style="8"/>
    <col min="1274" max="1275" width="9" style="8" customWidth="1"/>
    <col min="1276" max="1276" width="11" style="8"/>
    <col min="1277" max="1277" width="9.875" style="8" customWidth="1"/>
    <col min="1278" max="1278" width="11" style="8"/>
    <col min="1279" max="1280" width="2.625" style="8" customWidth="1"/>
    <col min="1281" max="1281" width="2.25" style="8" customWidth="1"/>
    <col min="1282" max="1282" width="3.375" style="8" customWidth="1"/>
    <col min="1283" max="1283" width="9.5" style="8" customWidth="1"/>
    <col min="1284" max="1527" width="11" style="8"/>
    <col min="1528" max="1528" width="7.75" style="8" customWidth="1"/>
    <col min="1529" max="1529" width="11" style="8"/>
    <col min="1530" max="1531" width="9" style="8" customWidth="1"/>
    <col min="1532" max="1532" width="11" style="8"/>
    <col min="1533" max="1533" width="9.875" style="8" customWidth="1"/>
    <col min="1534" max="1534" width="11" style="8"/>
    <col min="1535" max="1536" width="2.625" style="8" customWidth="1"/>
    <col min="1537" max="1537" width="2.25" style="8" customWidth="1"/>
    <col min="1538" max="1538" width="3.375" style="8" customWidth="1"/>
    <col min="1539" max="1539" width="9.5" style="8" customWidth="1"/>
    <col min="1540" max="1783" width="11" style="8"/>
    <col min="1784" max="1784" width="7.75" style="8" customWidth="1"/>
    <col min="1785" max="1785" width="11" style="8"/>
    <col min="1786" max="1787" width="9" style="8" customWidth="1"/>
    <col min="1788" max="1788" width="11" style="8"/>
    <col min="1789" max="1789" width="9.875" style="8" customWidth="1"/>
    <col min="1790" max="1790" width="11" style="8"/>
    <col min="1791" max="1792" width="2.625" style="8" customWidth="1"/>
    <col min="1793" max="1793" width="2.25" style="8" customWidth="1"/>
    <col min="1794" max="1794" width="3.375" style="8" customWidth="1"/>
    <col min="1795" max="1795" width="9.5" style="8" customWidth="1"/>
    <col min="1796" max="2039" width="11" style="8"/>
    <col min="2040" max="2040" width="7.75" style="8" customWidth="1"/>
    <col min="2041" max="2041" width="11" style="8"/>
    <col min="2042" max="2043" width="9" style="8" customWidth="1"/>
    <col min="2044" max="2044" width="11" style="8"/>
    <col min="2045" max="2045" width="9.875" style="8" customWidth="1"/>
    <col min="2046" max="2046" width="11" style="8"/>
    <col min="2047" max="2048" width="2.625" style="8" customWidth="1"/>
    <col min="2049" max="2049" width="2.25" style="8" customWidth="1"/>
    <col min="2050" max="2050" width="3.375" style="8" customWidth="1"/>
    <col min="2051" max="2051" width="9.5" style="8" customWidth="1"/>
    <col min="2052" max="2295" width="11" style="8"/>
    <col min="2296" max="2296" width="7.75" style="8" customWidth="1"/>
    <col min="2297" max="2297" width="11" style="8"/>
    <col min="2298" max="2299" width="9" style="8" customWidth="1"/>
    <col min="2300" max="2300" width="11" style="8"/>
    <col min="2301" max="2301" width="9.875" style="8" customWidth="1"/>
    <col min="2302" max="2302" width="11" style="8"/>
    <col min="2303" max="2304" width="2.625" style="8" customWidth="1"/>
    <col min="2305" max="2305" width="2.25" style="8" customWidth="1"/>
    <col min="2306" max="2306" width="3.375" style="8" customWidth="1"/>
    <col min="2307" max="2307" width="9.5" style="8" customWidth="1"/>
    <col min="2308" max="2551" width="11" style="8"/>
    <col min="2552" max="2552" width="7.75" style="8" customWidth="1"/>
    <col min="2553" max="2553" width="11" style="8"/>
    <col min="2554" max="2555" width="9" style="8" customWidth="1"/>
    <col min="2556" max="2556" width="11" style="8"/>
    <col min="2557" max="2557" width="9.875" style="8" customWidth="1"/>
    <col min="2558" max="2558" width="11" style="8"/>
    <col min="2559" max="2560" width="2.625" style="8" customWidth="1"/>
    <col min="2561" max="2561" width="2.25" style="8" customWidth="1"/>
    <col min="2562" max="2562" width="3.375" style="8" customWidth="1"/>
    <col min="2563" max="2563" width="9.5" style="8" customWidth="1"/>
    <col min="2564" max="2807" width="11" style="8"/>
    <col min="2808" max="2808" width="7.75" style="8" customWidth="1"/>
    <col min="2809" max="2809" width="11" style="8"/>
    <col min="2810" max="2811" width="9" style="8" customWidth="1"/>
    <col min="2812" max="2812" width="11" style="8"/>
    <col min="2813" max="2813" width="9.875" style="8" customWidth="1"/>
    <col min="2814" max="2814" width="11" style="8"/>
    <col min="2815" max="2816" width="2.625" style="8" customWidth="1"/>
    <col min="2817" max="2817" width="2.25" style="8" customWidth="1"/>
    <col min="2818" max="2818" width="3.375" style="8" customWidth="1"/>
    <col min="2819" max="2819" width="9.5" style="8" customWidth="1"/>
    <col min="2820" max="3063" width="11" style="8"/>
    <col min="3064" max="3064" width="7.75" style="8" customWidth="1"/>
    <col min="3065" max="3065" width="11" style="8"/>
    <col min="3066" max="3067" width="9" style="8" customWidth="1"/>
    <col min="3068" max="3068" width="11" style="8"/>
    <col min="3069" max="3069" width="9.875" style="8" customWidth="1"/>
    <col min="3070" max="3070" width="11" style="8"/>
    <col min="3071" max="3072" width="2.625" style="8" customWidth="1"/>
    <col min="3073" max="3073" width="2.25" style="8" customWidth="1"/>
    <col min="3074" max="3074" width="3.375" style="8" customWidth="1"/>
    <col min="3075" max="3075" width="9.5" style="8" customWidth="1"/>
    <col min="3076" max="3319" width="11" style="8"/>
    <col min="3320" max="3320" width="7.75" style="8" customWidth="1"/>
    <col min="3321" max="3321" width="11" style="8"/>
    <col min="3322" max="3323" width="9" style="8" customWidth="1"/>
    <col min="3324" max="3324" width="11" style="8"/>
    <col min="3325" max="3325" width="9.875" style="8" customWidth="1"/>
    <col min="3326" max="3326" width="11" style="8"/>
    <col min="3327" max="3328" width="2.625" style="8" customWidth="1"/>
    <col min="3329" max="3329" width="2.25" style="8" customWidth="1"/>
    <col min="3330" max="3330" width="3.375" style="8" customWidth="1"/>
    <col min="3331" max="3331" width="9.5" style="8" customWidth="1"/>
    <col min="3332" max="3575" width="11" style="8"/>
    <col min="3576" max="3576" width="7.75" style="8" customWidth="1"/>
    <col min="3577" max="3577" width="11" style="8"/>
    <col min="3578" max="3579" width="9" style="8" customWidth="1"/>
    <col min="3580" max="3580" width="11" style="8"/>
    <col min="3581" max="3581" width="9.875" style="8" customWidth="1"/>
    <col min="3582" max="3582" width="11" style="8"/>
    <col min="3583" max="3584" width="2.625" style="8" customWidth="1"/>
    <col min="3585" max="3585" width="2.25" style="8" customWidth="1"/>
    <col min="3586" max="3586" width="3.375" style="8" customWidth="1"/>
    <col min="3587" max="3587" width="9.5" style="8" customWidth="1"/>
    <col min="3588" max="3831" width="11" style="8"/>
    <col min="3832" max="3832" width="7.75" style="8" customWidth="1"/>
    <col min="3833" max="3833" width="11" style="8"/>
    <col min="3834" max="3835" width="9" style="8" customWidth="1"/>
    <col min="3836" max="3836" width="11" style="8"/>
    <col min="3837" max="3837" width="9.875" style="8" customWidth="1"/>
    <col min="3838" max="3838" width="11" style="8"/>
    <col min="3839" max="3840" width="2.625" style="8" customWidth="1"/>
    <col min="3841" max="3841" width="2.25" style="8" customWidth="1"/>
    <col min="3842" max="3842" width="3.375" style="8" customWidth="1"/>
    <col min="3843" max="3843" width="9.5" style="8" customWidth="1"/>
    <col min="3844" max="4087" width="11" style="8"/>
    <col min="4088" max="4088" width="7.75" style="8" customWidth="1"/>
    <col min="4089" max="4089" width="11" style="8"/>
    <col min="4090" max="4091" width="9" style="8" customWidth="1"/>
    <col min="4092" max="4092" width="11" style="8"/>
    <col min="4093" max="4093" width="9.875" style="8" customWidth="1"/>
    <col min="4094" max="4094" width="11" style="8"/>
    <col min="4095" max="4096" width="2.625" style="8" customWidth="1"/>
    <col min="4097" max="4097" width="2.25" style="8" customWidth="1"/>
    <col min="4098" max="4098" width="3.375" style="8" customWidth="1"/>
    <col min="4099" max="4099" width="9.5" style="8" customWidth="1"/>
    <col min="4100" max="4343" width="11" style="8"/>
    <col min="4344" max="4344" width="7.75" style="8" customWidth="1"/>
    <col min="4345" max="4345" width="11" style="8"/>
    <col min="4346" max="4347" width="9" style="8" customWidth="1"/>
    <col min="4348" max="4348" width="11" style="8"/>
    <col min="4349" max="4349" width="9.875" style="8" customWidth="1"/>
    <col min="4350" max="4350" width="11" style="8"/>
    <col min="4351" max="4352" width="2.625" style="8" customWidth="1"/>
    <col min="4353" max="4353" width="2.25" style="8" customWidth="1"/>
    <col min="4354" max="4354" width="3.375" style="8" customWidth="1"/>
    <col min="4355" max="4355" width="9.5" style="8" customWidth="1"/>
    <col min="4356" max="4599" width="11" style="8"/>
    <col min="4600" max="4600" width="7.75" style="8" customWidth="1"/>
    <col min="4601" max="4601" width="11" style="8"/>
    <col min="4602" max="4603" width="9" style="8" customWidth="1"/>
    <col min="4604" max="4604" width="11" style="8"/>
    <col min="4605" max="4605" width="9.875" style="8" customWidth="1"/>
    <col min="4606" max="4606" width="11" style="8"/>
    <col min="4607" max="4608" width="2.625" style="8" customWidth="1"/>
    <col min="4609" max="4609" width="2.25" style="8" customWidth="1"/>
    <col min="4610" max="4610" width="3.375" style="8" customWidth="1"/>
    <col min="4611" max="4611" width="9.5" style="8" customWidth="1"/>
    <col min="4612" max="4855" width="11" style="8"/>
    <col min="4856" max="4856" width="7.75" style="8" customWidth="1"/>
    <col min="4857" max="4857" width="11" style="8"/>
    <col min="4858" max="4859" width="9" style="8" customWidth="1"/>
    <col min="4860" max="4860" width="11" style="8"/>
    <col min="4861" max="4861" width="9.875" style="8" customWidth="1"/>
    <col min="4862" max="4862" width="11" style="8"/>
    <col min="4863" max="4864" width="2.625" style="8" customWidth="1"/>
    <col min="4865" max="4865" width="2.25" style="8" customWidth="1"/>
    <col min="4866" max="4866" width="3.375" style="8" customWidth="1"/>
    <col min="4867" max="4867" width="9.5" style="8" customWidth="1"/>
    <col min="4868" max="5111" width="11" style="8"/>
    <col min="5112" max="5112" width="7.75" style="8" customWidth="1"/>
    <col min="5113" max="5113" width="11" style="8"/>
    <col min="5114" max="5115" width="9" style="8" customWidth="1"/>
    <col min="5116" max="5116" width="11" style="8"/>
    <col min="5117" max="5117" width="9.875" style="8" customWidth="1"/>
    <col min="5118" max="5118" width="11" style="8"/>
    <col min="5119" max="5120" width="2.625" style="8" customWidth="1"/>
    <col min="5121" max="5121" width="2.25" style="8" customWidth="1"/>
    <col min="5122" max="5122" width="3.375" style="8" customWidth="1"/>
    <col min="5123" max="5123" width="9.5" style="8" customWidth="1"/>
    <col min="5124" max="5367" width="11" style="8"/>
    <col min="5368" max="5368" width="7.75" style="8" customWidth="1"/>
    <col min="5369" max="5369" width="11" style="8"/>
    <col min="5370" max="5371" width="9" style="8" customWidth="1"/>
    <col min="5372" max="5372" width="11" style="8"/>
    <col min="5373" max="5373" width="9.875" style="8" customWidth="1"/>
    <col min="5374" max="5374" width="11" style="8"/>
    <col min="5375" max="5376" width="2.625" style="8" customWidth="1"/>
    <col min="5377" max="5377" width="2.25" style="8" customWidth="1"/>
    <col min="5378" max="5378" width="3.375" style="8" customWidth="1"/>
    <col min="5379" max="5379" width="9.5" style="8" customWidth="1"/>
    <col min="5380" max="5623" width="11" style="8"/>
    <col min="5624" max="5624" width="7.75" style="8" customWidth="1"/>
    <col min="5625" max="5625" width="11" style="8"/>
    <col min="5626" max="5627" width="9" style="8" customWidth="1"/>
    <col min="5628" max="5628" width="11" style="8"/>
    <col min="5629" max="5629" width="9.875" style="8" customWidth="1"/>
    <col min="5630" max="5630" width="11" style="8"/>
    <col min="5631" max="5632" width="2.625" style="8" customWidth="1"/>
    <col min="5633" max="5633" width="2.25" style="8" customWidth="1"/>
    <col min="5634" max="5634" width="3.375" style="8" customWidth="1"/>
    <col min="5635" max="5635" width="9.5" style="8" customWidth="1"/>
    <col min="5636" max="5879" width="11" style="8"/>
    <col min="5880" max="5880" width="7.75" style="8" customWidth="1"/>
    <col min="5881" max="5881" width="11" style="8"/>
    <col min="5882" max="5883" width="9" style="8" customWidth="1"/>
    <col min="5884" max="5884" width="11" style="8"/>
    <col min="5885" max="5885" width="9.875" style="8" customWidth="1"/>
    <col min="5886" max="5886" width="11" style="8"/>
    <col min="5887" max="5888" width="2.625" style="8" customWidth="1"/>
    <col min="5889" max="5889" width="2.25" style="8" customWidth="1"/>
    <col min="5890" max="5890" width="3.375" style="8" customWidth="1"/>
    <col min="5891" max="5891" width="9.5" style="8" customWidth="1"/>
    <col min="5892" max="6135" width="11" style="8"/>
    <col min="6136" max="6136" width="7.75" style="8" customWidth="1"/>
    <col min="6137" max="6137" width="11" style="8"/>
    <col min="6138" max="6139" width="9" style="8" customWidth="1"/>
    <col min="6140" max="6140" width="11" style="8"/>
    <col min="6141" max="6141" width="9.875" style="8" customWidth="1"/>
    <col min="6142" max="6142" width="11" style="8"/>
    <col min="6143" max="6144" width="2.625" style="8" customWidth="1"/>
    <col min="6145" max="6145" width="2.25" style="8" customWidth="1"/>
    <col min="6146" max="6146" width="3.375" style="8" customWidth="1"/>
    <col min="6147" max="6147" width="9.5" style="8" customWidth="1"/>
    <col min="6148" max="6391" width="11" style="8"/>
    <col min="6392" max="6392" width="7.75" style="8" customWidth="1"/>
    <col min="6393" max="6393" width="11" style="8"/>
    <col min="6394" max="6395" width="9" style="8" customWidth="1"/>
    <col min="6396" max="6396" width="11" style="8"/>
    <col min="6397" max="6397" width="9.875" style="8" customWidth="1"/>
    <col min="6398" max="6398" width="11" style="8"/>
    <col min="6399" max="6400" width="2.625" style="8" customWidth="1"/>
    <col min="6401" max="6401" width="2.25" style="8" customWidth="1"/>
    <col min="6402" max="6402" width="3.375" style="8" customWidth="1"/>
    <col min="6403" max="6403" width="9.5" style="8" customWidth="1"/>
    <col min="6404" max="6647" width="11" style="8"/>
    <col min="6648" max="6648" width="7.75" style="8" customWidth="1"/>
    <col min="6649" max="6649" width="11" style="8"/>
    <col min="6650" max="6651" width="9" style="8" customWidth="1"/>
    <col min="6652" max="6652" width="11" style="8"/>
    <col min="6653" max="6653" width="9.875" style="8" customWidth="1"/>
    <col min="6654" max="6654" width="11" style="8"/>
    <col min="6655" max="6656" width="2.625" style="8" customWidth="1"/>
    <col min="6657" max="6657" width="2.25" style="8" customWidth="1"/>
    <col min="6658" max="6658" width="3.375" style="8" customWidth="1"/>
    <col min="6659" max="6659" width="9.5" style="8" customWidth="1"/>
    <col min="6660" max="6903" width="11" style="8"/>
    <col min="6904" max="6904" width="7.75" style="8" customWidth="1"/>
    <col min="6905" max="6905" width="11" style="8"/>
    <col min="6906" max="6907" width="9" style="8" customWidth="1"/>
    <col min="6908" max="6908" width="11" style="8"/>
    <col min="6909" max="6909" width="9.875" style="8" customWidth="1"/>
    <col min="6910" max="6910" width="11" style="8"/>
    <col min="6911" max="6912" width="2.625" style="8" customWidth="1"/>
    <col min="6913" max="6913" width="2.25" style="8" customWidth="1"/>
    <col min="6914" max="6914" width="3.375" style="8" customWidth="1"/>
    <col min="6915" max="6915" width="9.5" style="8" customWidth="1"/>
    <col min="6916" max="7159" width="11" style="8"/>
    <col min="7160" max="7160" width="7.75" style="8" customWidth="1"/>
    <col min="7161" max="7161" width="11" style="8"/>
    <col min="7162" max="7163" width="9" style="8" customWidth="1"/>
    <col min="7164" max="7164" width="11" style="8"/>
    <col min="7165" max="7165" width="9.875" style="8" customWidth="1"/>
    <col min="7166" max="7166" width="11" style="8"/>
    <col min="7167" max="7168" width="2.625" style="8" customWidth="1"/>
    <col min="7169" max="7169" width="2.25" style="8" customWidth="1"/>
    <col min="7170" max="7170" width="3.375" style="8" customWidth="1"/>
    <col min="7171" max="7171" width="9.5" style="8" customWidth="1"/>
    <col min="7172" max="7415" width="11" style="8"/>
    <col min="7416" max="7416" width="7.75" style="8" customWidth="1"/>
    <col min="7417" max="7417" width="11" style="8"/>
    <col min="7418" max="7419" width="9" style="8" customWidth="1"/>
    <col min="7420" max="7420" width="11" style="8"/>
    <col min="7421" max="7421" width="9.875" style="8" customWidth="1"/>
    <col min="7422" max="7422" width="11" style="8"/>
    <col min="7423" max="7424" width="2.625" style="8" customWidth="1"/>
    <col min="7425" max="7425" width="2.25" style="8" customWidth="1"/>
    <col min="7426" max="7426" width="3.375" style="8" customWidth="1"/>
    <col min="7427" max="7427" width="9.5" style="8" customWidth="1"/>
    <col min="7428" max="7671" width="11" style="8"/>
    <col min="7672" max="7672" width="7.75" style="8" customWidth="1"/>
    <col min="7673" max="7673" width="11" style="8"/>
    <col min="7674" max="7675" width="9" style="8" customWidth="1"/>
    <col min="7676" max="7676" width="11" style="8"/>
    <col min="7677" max="7677" width="9.875" style="8" customWidth="1"/>
    <col min="7678" max="7678" width="11" style="8"/>
    <col min="7679" max="7680" width="2.625" style="8" customWidth="1"/>
    <col min="7681" max="7681" width="2.25" style="8" customWidth="1"/>
    <col min="7682" max="7682" width="3.375" style="8" customWidth="1"/>
    <col min="7683" max="7683" width="9.5" style="8" customWidth="1"/>
    <col min="7684" max="7927" width="11" style="8"/>
    <col min="7928" max="7928" width="7.75" style="8" customWidth="1"/>
    <col min="7929" max="7929" width="11" style="8"/>
    <col min="7930" max="7931" width="9" style="8" customWidth="1"/>
    <col min="7932" max="7932" width="11" style="8"/>
    <col min="7933" max="7933" width="9.875" style="8" customWidth="1"/>
    <col min="7934" max="7934" width="11" style="8"/>
    <col min="7935" max="7936" width="2.625" style="8" customWidth="1"/>
    <col min="7937" max="7937" width="2.25" style="8" customWidth="1"/>
    <col min="7938" max="7938" width="3.375" style="8" customWidth="1"/>
    <col min="7939" max="7939" width="9.5" style="8" customWidth="1"/>
    <col min="7940" max="8183" width="11" style="8"/>
    <col min="8184" max="8184" width="7.75" style="8" customWidth="1"/>
    <col min="8185" max="8185" width="11" style="8"/>
    <col min="8186" max="8187" width="9" style="8" customWidth="1"/>
    <col min="8188" max="8188" width="11" style="8"/>
    <col min="8189" max="8189" width="9.875" style="8" customWidth="1"/>
    <col min="8190" max="8190" width="11" style="8"/>
    <col min="8191" max="8192" width="2.625" style="8" customWidth="1"/>
    <col min="8193" max="8193" width="2.25" style="8" customWidth="1"/>
    <col min="8194" max="8194" width="3.375" style="8" customWidth="1"/>
    <col min="8195" max="8195" width="9.5" style="8" customWidth="1"/>
    <col min="8196" max="8439" width="11" style="8"/>
    <col min="8440" max="8440" width="7.75" style="8" customWidth="1"/>
    <col min="8441" max="8441" width="11" style="8"/>
    <col min="8442" max="8443" width="9" style="8" customWidth="1"/>
    <col min="8444" max="8444" width="11" style="8"/>
    <col min="8445" max="8445" width="9.875" style="8" customWidth="1"/>
    <col min="8446" max="8446" width="11" style="8"/>
    <col min="8447" max="8448" width="2.625" style="8" customWidth="1"/>
    <col min="8449" max="8449" width="2.25" style="8" customWidth="1"/>
    <col min="8450" max="8450" width="3.375" style="8" customWidth="1"/>
    <col min="8451" max="8451" width="9.5" style="8" customWidth="1"/>
    <col min="8452" max="8695" width="11" style="8"/>
    <col min="8696" max="8696" width="7.75" style="8" customWidth="1"/>
    <col min="8697" max="8697" width="11" style="8"/>
    <col min="8698" max="8699" width="9" style="8" customWidth="1"/>
    <col min="8700" max="8700" width="11" style="8"/>
    <col min="8701" max="8701" width="9.875" style="8" customWidth="1"/>
    <col min="8702" max="8702" width="11" style="8"/>
    <col min="8703" max="8704" width="2.625" style="8" customWidth="1"/>
    <col min="8705" max="8705" width="2.25" style="8" customWidth="1"/>
    <col min="8706" max="8706" width="3.375" style="8" customWidth="1"/>
    <col min="8707" max="8707" width="9.5" style="8" customWidth="1"/>
    <col min="8708" max="8951" width="11" style="8"/>
    <col min="8952" max="8952" width="7.75" style="8" customWidth="1"/>
    <col min="8953" max="8953" width="11" style="8"/>
    <col min="8954" max="8955" width="9" style="8" customWidth="1"/>
    <col min="8956" max="8956" width="11" style="8"/>
    <col min="8957" max="8957" width="9.875" style="8" customWidth="1"/>
    <col min="8958" max="8958" width="11" style="8"/>
    <col min="8959" max="8960" width="2.625" style="8" customWidth="1"/>
    <col min="8961" max="8961" width="2.25" style="8" customWidth="1"/>
    <col min="8962" max="8962" width="3.375" style="8" customWidth="1"/>
    <col min="8963" max="8963" width="9.5" style="8" customWidth="1"/>
    <col min="8964" max="9207" width="11" style="8"/>
    <col min="9208" max="9208" width="7.75" style="8" customWidth="1"/>
    <col min="9209" max="9209" width="11" style="8"/>
    <col min="9210" max="9211" width="9" style="8" customWidth="1"/>
    <col min="9212" max="9212" width="11" style="8"/>
    <col min="9213" max="9213" width="9.875" style="8" customWidth="1"/>
    <col min="9214" max="9214" width="11" style="8"/>
    <col min="9215" max="9216" width="2.625" style="8" customWidth="1"/>
    <col min="9217" max="9217" width="2.25" style="8" customWidth="1"/>
    <col min="9218" max="9218" width="3.375" style="8" customWidth="1"/>
    <col min="9219" max="9219" width="9.5" style="8" customWidth="1"/>
    <col min="9220" max="9463" width="11" style="8"/>
    <col min="9464" max="9464" width="7.75" style="8" customWidth="1"/>
    <col min="9465" max="9465" width="11" style="8"/>
    <col min="9466" max="9467" width="9" style="8" customWidth="1"/>
    <col min="9468" max="9468" width="11" style="8"/>
    <col min="9469" max="9469" width="9.875" style="8" customWidth="1"/>
    <col min="9470" max="9470" width="11" style="8"/>
    <col min="9471" max="9472" width="2.625" style="8" customWidth="1"/>
    <col min="9473" max="9473" width="2.25" style="8" customWidth="1"/>
    <col min="9474" max="9474" width="3.375" style="8" customWidth="1"/>
    <col min="9475" max="9475" width="9.5" style="8" customWidth="1"/>
    <col min="9476" max="9719" width="11" style="8"/>
    <col min="9720" max="9720" width="7.75" style="8" customWidth="1"/>
    <col min="9721" max="9721" width="11" style="8"/>
    <col min="9722" max="9723" width="9" style="8" customWidth="1"/>
    <col min="9724" max="9724" width="11" style="8"/>
    <col min="9725" max="9725" width="9.875" style="8" customWidth="1"/>
    <col min="9726" max="9726" width="11" style="8"/>
    <col min="9727" max="9728" width="2.625" style="8" customWidth="1"/>
    <col min="9729" max="9729" width="2.25" style="8" customWidth="1"/>
    <col min="9730" max="9730" width="3.375" style="8" customWidth="1"/>
    <col min="9731" max="9731" width="9.5" style="8" customWidth="1"/>
    <col min="9732" max="9975" width="11" style="8"/>
    <col min="9976" max="9976" width="7.75" style="8" customWidth="1"/>
    <col min="9977" max="9977" width="11" style="8"/>
    <col min="9978" max="9979" width="9" style="8" customWidth="1"/>
    <col min="9980" max="9980" width="11" style="8"/>
    <col min="9981" max="9981" width="9.875" style="8" customWidth="1"/>
    <col min="9982" max="9982" width="11" style="8"/>
    <col min="9983" max="9984" width="2.625" style="8" customWidth="1"/>
    <col min="9985" max="9985" width="2.25" style="8" customWidth="1"/>
    <col min="9986" max="9986" width="3.375" style="8" customWidth="1"/>
    <col min="9987" max="9987" width="9.5" style="8" customWidth="1"/>
    <col min="9988" max="10231" width="11" style="8"/>
    <col min="10232" max="10232" width="7.75" style="8" customWidth="1"/>
    <col min="10233" max="10233" width="11" style="8"/>
    <col min="10234" max="10235" width="9" style="8" customWidth="1"/>
    <col min="10236" max="10236" width="11" style="8"/>
    <col min="10237" max="10237" width="9.875" style="8" customWidth="1"/>
    <col min="10238" max="10238" width="11" style="8"/>
    <col min="10239" max="10240" width="2.625" style="8" customWidth="1"/>
    <col min="10241" max="10241" width="2.25" style="8" customWidth="1"/>
    <col min="10242" max="10242" width="3.375" style="8" customWidth="1"/>
    <col min="10243" max="10243" width="9.5" style="8" customWidth="1"/>
    <col min="10244" max="10487" width="11" style="8"/>
    <col min="10488" max="10488" width="7.75" style="8" customWidth="1"/>
    <col min="10489" max="10489" width="11" style="8"/>
    <col min="10490" max="10491" width="9" style="8" customWidth="1"/>
    <col min="10492" max="10492" width="11" style="8"/>
    <col min="10493" max="10493" width="9.875" style="8" customWidth="1"/>
    <col min="10494" max="10494" width="11" style="8"/>
    <col min="10495" max="10496" width="2.625" style="8" customWidth="1"/>
    <col min="10497" max="10497" width="2.25" style="8" customWidth="1"/>
    <col min="10498" max="10498" width="3.375" style="8" customWidth="1"/>
    <col min="10499" max="10499" width="9.5" style="8" customWidth="1"/>
    <col min="10500" max="10743" width="11" style="8"/>
    <col min="10744" max="10744" width="7.75" style="8" customWidth="1"/>
    <col min="10745" max="10745" width="11" style="8"/>
    <col min="10746" max="10747" width="9" style="8" customWidth="1"/>
    <col min="10748" max="10748" width="11" style="8"/>
    <col min="10749" max="10749" width="9.875" style="8" customWidth="1"/>
    <col min="10750" max="10750" width="11" style="8"/>
    <col min="10751" max="10752" width="2.625" style="8" customWidth="1"/>
    <col min="10753" max="10753" width="2.25" style="8" customWidth="1"/>
    <col min="10754" max="10754" width="3.375" style="8" customWidth="1"/>
    <col min="10755" max="10755" width="9.5" style="8" customWidth="1"/>
    <col min="10756" max="10999" width="11" style="8"/>
    <col min="11000" max="11000" width="7.75" style="8" customWidth="1"/>
    <col min="11001" max="11001" width="11" style="8"/>
    <col min="11002" max="11003" width="9" style="8" customWidth="1"/>
    <col min="11004" max="11004" width="11" style="8"/>
    <col min="11005" max="11005" width="9.875" style="8" customWidth="1"/>
    <col min="11006" max="11006" width="11" style="8"/>
    <col min="11007" max="11008" width="2.625" style="8" customWidth="1"/>
    <col min="11009" max="11009" width="2.25" style="8" customWidth="1"/>
    <col min="11010" max="11010" width="3.375" style="8" customWidth="1"/>
    <col min="11011" max="11011" width="9.5" style="8" customWidth="1"/>
    <col min="11012" max="11255" width="11" style="8"/>
    <col min="11256" max="11256" width="7.75" style="8" customWidth="1"/>
    <col min="11257" max="11257" width="11" style="8"/>
    <col min="11258" max="11259" width="9" style="8" customWidth="1"/>
    <col min="11260" max="11260" width="11" style="8"/>
    <col min="11261" max="11261" width="9.875" style="8" customWidth="1"/>
    <col min="11262" max="11262" width="11" style="8"/>
    <col min="11263" max="11264" width="2.625" style="8" customWidth="1"/>
    <col min="11265" max="11265" width="2.25" style="8" customWidth="1"/>
    <col min="11266" max="11266" width="3.375" style="8" customWidth="1"/>
    <col min="11267" max="11267" width="9.5" style="8" customWidth="1"/>
    <col min="11268" max="11511" width="11" style="8"/>
    <col min="11512" max="11512" width="7.75" style="8" customWidth="1"/>
    <col min="11513" max="11513" width="11" style="8"/>
    <col min="11514" max="11515" width="9" style="8" customWidth="1"/>
    <col min="11516" max="11516" width="11" style="8"/>
    <col min="11517" max="11517" width="9.875" style="8" customWidth="1"/>
    <col min="11518" max="11518" width="11" style="8"/>
    <col min="11519" max="11520" width="2.625" style="8" customWidth="1"/>
    <col min="11521" max="11521" width="2.25" style="8" customWidth="1"/>
    <col min="11522" max="11522" width="3.375" style="8" customWidth="1"/>
    <col min="11523" max="11523" width="9.5" style="8" customWidth="1"/>
    <col min="11524" max="11767" width="11" style="8"/>
    <col min="11768" max="11768" width="7.75" style="8" customWidth="1"/>
    <col min="11769" max="11769" width="11" style="8"/>
    <col min="11770" max="11771" width="9" style="8" customWidth="1"/>
    <col min="11772" max="11772" width="11" style="8"/>
    <col min="11773" max="11773" width="9.875" style="8" customWidth="1"/>
    <col min="11774" max="11774" width="11" style="8"/>
    <col min="11775" max="11776" width="2.625" style="8" customWidth="1"/>
    <col min="11777" max="11777" width="2.25" style="8" customWidth="1"/>
    <col min="11778" max="11778" width="3.375" style="8" customWidth="1"/>
    <col min="11779" max="11779" width="9.5" style="8" customWidth="1"/>
    <col min="11780" max="12023" width="11" style="8"/>
    <col min="12024" max="12024" width="7.75" style="8" customWidth="1"/>
    <col min="12025" max="12025" width="11" style="8"/>
    <col min="12026" max="12027" width="9" style="8" customWidth="1"/>
    <col min="12028" max="12028" width="11" style="8"/>
    <col min="12029" max="12029" width="9.875" style="8" customWidth="1"/>
    <col min="12030" max="12030" width="11" style="8"/>
    <col min="12031" max="12032" width="2.625" style="8" customWidth="1"/>
    <col min="12033" max="12033" width="2.25" style="8" customWidth="1"/>
    <col min="12034" max="12034" width="3.375" style="8" customWidth="1"/>
    <col min="12035" max="12035" width="9.5" style="8" customWidth="1"/>
    <col min="12036" max="12279" width="11" style="8"/>
    <col min="12280" max="12280" width="7.75" style="8" customWidth="1"/>
    <col min="12281" max="12281" width="11" style="8"/>
    <col min="12282" max="12283" width="9" style="8" customWidth="1"/>
    <col min="12284" max="12284" width="11" style="8"/>
    <col min="12285" max="12285" width="9.875" style="8" customWidth="1"/>
    <col min="12286" max="12286" width="11" style="8"/>
    <col min="12287" max="12288" width="2.625" style="8" customWidth="1"/>
    <col min="12289" max="12289" width="2.25" style="8" customWidth="1"/>
    <col min="12290" max="12290" width="3.375" style="8" customWidth="1"/>
    <col min="12291" max="12291" width="9.5" style="8" customWidth="1"/>
    <col min="12292" max="12535" width="11" style="8"/>
    <col min="12536" max="12536" width="7.75" style="8" customWidth="1"/>
    <col min="12537" max="12537" width="11" style="8"/>
    <col min="12538" max="12539" width="9" style="8" customWidth="1"/>
    <col min="12540" max="12540" width="11" style="8"/>
    <col min="12541" max="12541" width="9.875" style="8" customWidth="1"/>
    <col min="12542" max="12542" width="11" style="8"/>
    <col min="12543" max="12544" width="2.625" style="8" customWidth="1"/>
    <col min="12545" max="12545" width="2.25" style="8" customWidth="1"/>
    <col min="12546" max="12546" width="3.375" style="8" customWidth="1"/>
    <col min="12547" max="12547" width="9.5" style="8" customWidth="1"/>
    <col min="12548" max="12791" width="11" style="8"/>
    <col min="12792" max="12792" width="7.75" style="8" customWidth="1"/>
    <col min="12793" max="12793" width="11" style="8"/>
    <col min="12794" max="12795" width="9" style="8" customWidth="1"/>
    <col min="12796" max="12796" width="11" style="8"/>
    <col min="12797" max="12797" width="9.875" style="8" customWidth="1"/>
    <col min="12798" max="12798" width="11" style="8"/>
    <col min="12799" max="12800" width="2.625" style="8" customWidth="1"/>
    <col min="12801" max="12801" width="2.25" style="8" customWidth="1"/>
    <col min="12802" max="12802" width="3.375" style="8" customWidth="1"/>
    <col min="12803" max="12803" width="9.5" style="8" customWidth="1"/>
    <col min="12804" max="13047" width="11" style="8"/>
    <col min="13048" max="13048" width="7.75" style="8" customWidth="1"/>
    <col min="13049" max="13049" width="11" style="8"/>
    <col min="13050" max="13051" width="9" style="8" customWidth="1"/>
    <col min="13052" max="13052" width="11" style="8"/>
    <col min="13053" max="13053" width="9.875" style="8" customWidth="1"/>
    <col min="13054" max="13054" width="11" style="8"/>
    <col min="13055" max="13056" width="2.625" style="8" customWidth="1"/>
    <col min="13057" max="13057" width="2.25" style="8" customWidth="1"/>
    <col min="13058" max="13058" width="3.375" style="8" customWidth="1"/>
    <col min="13059" max="13059" width="9.5" style="8" customWidth="1"/>
    <col min="13060" max="13303" width="11" style="8"/>
    <col min="13304" max="13304" width="7.75" style="8" customWidth="1"/>
    <col min="13305" max="13305" width="11" style="8"/>
    <col min="13306" max="13307" width="9" style="8" customWidth="1"/>
    <col min="13308" max="13308" width="11" style="8"/>
    <col min="13309" max="13309" width="9.875" style="8" customWidth="1"/>
    <col min="13310" max="13310" width="11" style="8"/>
    <col min="13311" max="13312" width="2.625" style="8" customWidth="1"/>
    <col min="13313" max="13313" width="2.25" style="8" customWidth="1"/>
    <col min="13314" max="13314" width="3.375" style="8" customWidth="1"/>
    <col min="13315" max="13315" width="9.5" style="8" customWidth="1"/>
    <col min="13316" max="13559" width="11" style="8"/>
    <col min="13560" max="13560" width="7.75" style="8" customWidth="1"/>
    <col min="13561" max="13561" width="11" style="8"/>
    <col min="13562" max="13563" width="9" style="8" customWidth="1"/>
    <col min="13564" max="13564" width="11" style="8"/>
    <col min="13565" max="13565" width="9.875" style="8" customWidth="1"/>
    <col min="13566" max="13566" width="11" style="8"/>
    <col min="13567" max="13568" width="2.625" style="8" customWidth="1"/>
    <col min="13569" max="13569" width="2.25" style="8" customWidth="1"/>
    <col min="13570" max="13570" width="3.375" style="8" customWidth="1"/>
    <col min="13571" max="13571" width="9.5" style="8" customWidth="1"/>
    <col min="13572" max="13815" width="11" style="8"/>
    <col min="13816" max="13816" width="7.75" style="8" customWidth="1"/>
    <col min="13817" max="13817" width="11" style="8"/>
    <col min="13818" max="13819" width="9" style="8" customWidth="1"/>
    <col min="13820" max="13820" width="11" style="8"/>
    <col min="13821" max="13821" width="9.875" style="8" customWidth="1"/>
    <col min="13822" max="13822" width="11" style="8"/>
    <col min="13823" max="13824" width="2.625" style="8" customWidth="1"/>
    <col min="13825" max="13825" width="2.25" style="8" customWidth="1"/>
    <col min="13826" max="13826" width="3.375" style="8" customWidth="1"/>
    <col min="13827" max="13827" width="9.5" style="8" customWidth="1"/>
    <col min="13828" max="14071" width="11" style="8"/>
    <col min="14072" max="14072" width="7.75" style="8" customWidth="1"/>
    <col min="14073" max="14073" width="11" style="8"/>
    <col min="14074" max="14075" width="9" style="8" customWidth="1"/>
    <col min="14076" max="14076" width="11" style="8"/>
    <col min="14077" max="14077" width="9.875" style="8" customWidth="1"/>
    <col min="14078" max="14078" width="11" style="8"/>
    <col min="14079" max="14080" width="2.625" style="8" customWidth="1"/>
    <col min="14081" max="14081" width="2.25" style="8" customWidth="1"/>
    <col min="14082" max="14082" width="3.375" style="8" customWidth="1"/>
    <col min="14083" max="14083" width="9.5" style="8" customWidth="1"/>
    <col min="14084" max="14327" width="11" style="8"/>
    <col min="14328" max="14328" width="7.75" style="8" customWidth="1"/>
    <col min="14329" max="14329" width="11" style="8"/>
    <col min="14330" max="14331" width="9" style="8" customWidth="1"/>
    <col min="14332" max="14332" width="11" style="8"/>
    <col min="14333" max="14333" width="9.875" style="8" customWidth="1"/>
    <col min="14334" max="14334" width="11" style="8"/>
    <col min="14335" max="14336" width="2.625" style="8" customWidth="1"/>
    <col min="14337" max="14337" width="2.25" style="8" customWidth="1"/>
    <col min="14338" max="14338" width="3.375" style="8" customWidth="1"/>
    <col min="14339" max="14339" width="9.5" style="8" customWidth="1"/>
    <col min="14340" max="14583" width="11" style="8"/>
    <col min="14584" max="14584" width="7.75" style="8" customWidth="1"/>
    <col min="14585" max="14585" width="11" style="8"/>
    <col min="14586" max="14587" width="9" style="8" customWidth="1"/>
    <col min="14588" max="14588" width="11" style="8"/>
    <col min="14589" max="14589" width="9.875" style="8" customWidth="1"/>
    <col min="14590" max="14590" width="11" style="8"/>
    <col min="14591" max="14592" width="2.625" style="8" customWidth="1"/>
    <col min="14593" max="14593" width="2.25" style="8" customWidth="1"/>
    <col min="14594" max="14594" width="3.375" style="8" customWidth="1"/>
    <col min="14595" max="14595" width="9.5" style="8" customWidth="1"/>
    <col min="14596" max="14839" width="11" style="8"/>
    <col min="14840" max="14840" width="7.75" style="8" customWidth="1"/>
    <col min="14841" max="14841" width="11" style="8"/>
    <col min="14842" max="14843" width="9" style="8" customWidth="1"/>
    <col min="14844" max="14844" width="11" style="8"/>
    <col min="14845" max="14845" width="9.875" style="8" customWidth="1"/>
    <col min="14846" max="14846" width="11" style="8"/>
    <col min="14847" max="14848" width="2.625" style="8" customWidth="1"/>
    <col min="14849" max="14849" width="2.25" style="8" customWidth="1"/>
    <col min="14850" max="14850" width="3.375" style="8" customWidth="1"/>
    <col min="14851" max="14851" width="9.5" style="8" customWidth="1"/>
    <col min="14852" max="15095" width="11" style="8"/>
    <col min="15096" max="15096" width="7.75" style="8" customWidth="1"/>
    <col min="15097" max="15097" width="11" style="8"/>
    <col min="15098" max="15099" width="9" style="8" customWidth="1"/>
    <col min="15100" max="15100" width="11" style="8"/>
    <col min="15101" max="15101" width="9.875" style="8" customWidth="1"/>
    <col min="15102" max="15102" width="11" style="8"/>
    <col min="15103" max="15104" width="2.625" style="8" customWidth="1"/>
    <col min="15105" max="15105" width="2.25" style="8" customWidth="1"/>
    <col min="15106" max="15106" width="3.375" style="8" customWidth="1"/>
    <col min="15107" max="15107" width="9.5" style="8" customWidth="1"/>
    <col min="15108" max="15351" width="11" style="8"/>
    <col min="15352" max="15352" width="7.75" style="8" customWidth="1"/>
    <col min="15353" max="15353" width="11" style="8"/>
    <col min="15354" max="15355" width="9" style="8" customWidth="1"/>
    <col min="15356" max="15356" width="11" style="8"/>
    <col min="15357" max="15357" width="9.875" style="8" customWidth="1"/>
    <col min="15358" max="15358" width="11" style="8"/>
    <col min="15359" max="15360" width="2.625" style="8" customWidth="1"/>
    <col min="15361" max="15361" width="2.25" style="8" customWidth="1"/>
    <col min="15362" max="15362" width="3.375" style="8" customWidth="1"/>
    <col min="15363" max="15363" width="9.5" style="8" customWidth="1"/>
    <col min="15364" max="15607" width="11" style="8"/>
    <col min="15608" max="15608" width="7.75" style="8" customWidth="1"/>
    <col min="15609" max="15609" width="11" style="8"/>
    <col min="15610" max="15611" width="9" style="8" customWidth="1"/>
    <col min="15612" max="15612" width="11" style="8"/>
    <col min="15613" max="15613" width="9.875" style="8" customWidth="1"/>
    <col min="15614" max="15614" width="11" style="8"/>
    <col min="15615" max="15616" width="2.625" style="8" customWidth="1"/>
    <col min="15617" max="15617" width="2.25" style="8" customWidth="1"/>
    <col min="15618" max="15618" width="3.375" style="8" customWidth="1"/>
    <col min="15619" max="15619" width="9.5" style="8" customWidth="1"/>
    <col min="15620" max="15863" width="11" style="8"/>
    <col min="15864" max="15864" width="7.75" style="8" customWidth="1"/>
    <col min="15865" max="15865" width="11" style="8"/>
    <col min="15866" max="15867" width="9" style="8" customWidth="1"/>
    <col min="15868" max="15868" width="11" style="8"/>
    <col min="15869" max="15869" width="9.875" style="8" customWidth="1"/>
    <col min="15870" max="15870" width="11" style="8"/>
    <col min="15871" max="15872" width="2.625" style="8" customWidth="1"/>
    <col min="15873" max="15873" width="2.25" style="8" customWidth="1"/>
    <col min="15874" max="15874" width="3.375" style="8" customWidth="1"/>
    <col min="15875" max="15875" width="9.5" style="8" customWidth="1"/>
    <col min="15876" max="16119" width="11" style="8"/>
    <col min="16120" max="16120" width="7.75" style="8" customWidth="1"/>
    <col min="16121" max="16121" width="11" style="8"/>
    <col min="16122" max="16123" width="9" style="8" customWidth="1"/>
    <col min="16124" max="16124" width="11" style="8"/>
    <col min="16125" max="16125" width="9.875" style="8" customWidth="1"/>
    <col min="16126" max="16126" width="11" style="8"/>
    <col min="16127" max="16128" width="2.625" style="8" customWidth="1"/>
    <col min="16129" max="16129" width="2.25" style="8" customWidth="1"/>
    <col min="16130" max="16130" width="3.375" style="8" customWidth="1"/>
    <col min="16131" max="16131" width="9.5" style="8" customWidth="1"/>
    <col min="16132" max="16384" width="11" style="8"/>
  </cols>
  <sheetData>
    <row r="1" spans="2:3" ht="13.5" thickBot="1"/>
    <row r="2" spans="2:3" ht="75" customHeight="1" thickBot="1">
      <c r="B2" s="242"/>
      <c r="C2" s="244"/>
    </row>
    <row r="3" spans="2:3" ht="13.5" thickBot="1">
      <c r="B3" s="230" t="s">
        <v>43</v>
      </c>
      <c r="C3" s="232"/>
    </row>
    <row r="4" spans="2:3">
      <c r="B4" s="34" t="s">
        <v>86</v>
      </c>
      <c r="C4" s="41" t="s">
        <v>87</v>
      </c>
    </row>
    <row r="5" spans="2:3">
      <c r="B5" s="29" t="s">
        <v>82</v>
      </c>
      <c r="C5" s="30" t="s">
        <v>83</v>
      </c>
    </row>
    <row r="6" spans="2:3">
      <c r="B6" s="29" t="s">
        <v>85</v>
      </c>
      <c r="C6" s="31">
        <v>10102</v>
      </c>
    </row>
    <row r="7" spans="2:3">
      <c r="B7" s="29" t="s">
        <v>69</v>
      </c>
      <c r="C7" s="216">
        <f>+DATOS!C3</f>
        <v>2025</v>
      </c>
    </row>
    <row r="8" spans="2:3" ht="13.5" thickBot="1">
      <c r="B8" s="32" t="s">
        <v>57</v>
      </c>
      <c r="C8" s="33" t="str">
        <f>+DATOS!C4</f>
        <v>2°</v>
      </c>
    </row>
    <row r="9" spans="2:3">
      <c r="B9" s="338" t="s">
        <v>62</v>
      </c>
      <c r="C9" s="339"/>
    </row>
    <row r="10" spans="2:3">
      <c r="B10" s="22"/>
      <c r="C10" s="42"/>
    </row>
    <row r="11" spans="2:3">
      <c r="B11" s="22"/>
      <c r="C11" s="42"/>
    </row>
    <row r="12" spans="2:3">
      <c r="B12" s="22"/>
      <c r="C12" s="42"/>
    </row>
    <row r="13" spans="2:3">
      <c r="B13" s="22"/>
      <c r="C13" s="42"/>
    </row>
    <row r="14" spans="2:3">
      <c r="B14" s="22"/>
      <c r="C14" s="42"/>
    </row>
    <row r="15" spans="2:3">
      <c r="B15" s="22"/>
      <c r="C15" s="42"/>
    </row>
    <row r="16" spans="2:3">
      <c r="B16" s="22"/>
      <c r="C16" s="42"/>
    </row>
    <row r="17" spans="2:3">
      <c r="B17" s="22"/>
      <c r="C17" s="42"/>
    </row>
    <row r="18" spans="2:3">
      <c r="B18" s="22"/>
      <c r="C18" s="42"/>
    </row>
    <row r="19" spans="2:3">
      <c r="B19" s="22"/>
      <c r="C19" s="42"/>
    </row>
    <row r="20" spans="2:3">
      <c r="B20" s="22"/>
      <c r="C20" s="23"/>
    </row>
    <row r="21" spans="2:3">
      <c r="B21" s="24"/>
      <c r="C21" s="43"/>
    </row>
    <row r="22" spans="2:3" ht="13.5" thickBot="1">
      <c r="B22" s="25"/>
      <c r="C22" s="26"/>
    </row>
  </sheetData>
  <sheetProtection password="CE38" sheet="1" objects="1" scenarios="1"/>
  <mergeCells count="3">
    <mergeCell ref="B3:C3"/>
    <mergeCell ref="B2:C2"/>
    <mergeCell ref="B9:C9"/>
  </mergeCells>
  <pageMargins left="0.70866141732283472" right="0.70866141732283472"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tabColor rgb="FF92D050"/>
  </sheetPr>
  <dimension ref="B1:C27"/>
  <sheetViews>
    <sheetView topLeftCell="A2" workbookViewId="0">
      <selection activeCell="B2" sqref="B2:C27"/>
    </sheetView>
  </sheetViews>
  <sheetFormatPr baseColWidth="10" defaultRowHeight="12.75"/>
  <cols>
    <col min="1" max="1" width="3.25" style="8" customWidth="1"/>
    <col min="2" max="2" width="35.375" style="8" customWidth="1"/>
    <col min="3" max="3" width="37.75" style="8" customWidth="1"/>
    <col min="4" max="16384" width="11" style="8"/>
  </cols>
  <sheetData>
    <row r="1" spans="2:3" ht="13.5" thickBot="1"/>
    <row r="2" spans="2:3">
      <c r="B2" s="242"/>
      <c r="C2" s="244"/>
    </row>
    <row r="3" spans="2:3">
      <c r="B3" s="245"/>
      <c r="C3" s="247"/>
    </row>
    <row r="4" spans="2:3">
      <c r="B4" s="245"/>
      <c r="C4" s="247"/>
    </row>
    <row r="5" spans="2:3">
      <c r="B5" s="245"/>
      <c r="C5" s="247"/>
    </row>
    <row r="6" spans="2:3">
      <c r="B6" s="245"/>
      <c r="C6" s="247"/>
    </row>
    <row r="7" spans="2:3" ht="13.5" thickBot="1">
      <c r="B7" s="248"/>
      <c r="C7" s="250"/>
    </row>
    <row r="8" spans="2:3" ht="13.5" thickBot="1">
      <c r="B8" s="340" t="s">
        <v>81</v>
      </c>
      <c r="C8" s="341"/>
    </row>
    <row r="9" spans="2:3">
      <c r="B9" s="29" t="s">
        <v>86</v>
      </c>
      <c r="C9" s="30" t="s">
        <v>84</v>
      </c>
    </row>
    <row r="10" spans="2:3">
      <c r="B10" s="29" t="s">
        <v>82</v>
      </c>
      <c r="C10" s="30" t="s">
        <v>83</v>
      </c>
    </row>
    <row r="11" spans="2:3">
      <c r="B11" s="29" t="s">
        <v>85</v>
      </c>
      <c r="C11" s="31">
        <v>10102</v>
      </c>
    </row>
    <row r="12" spans="2:3">
      <c r="B12" s="29" t="s">
        <v>69</v>
      </c>
      <c r="C12" s="216">
        <f>+DATOS!C3</f>
        <v>2025</v>
      </c>
    </row>
    <row r="13" spans="2:3" ht="12.75" customHeight="1" thickBot="1">
      <c r="B13" s="29" t="s">
        <v>57</v>
      </c>
      <c r="C13" s="30" t="str">
        <f>+DATOS!C4</f>
        <v>2°</v>
      </c>
    </row>
    <row r="14" spans="2:3" ht="12.75" customHeight="1">
      <c r="B14" s="342" t="s">
        <v>61</v>
      </c>
      <c r="C14" s="343"/>
    </row>
    <row r="15" spans="2:3" ht="12.75" customHeight="1">
      <c r="B15" s="13"/>
      <c r="C15" s="14"/>
    </row>
    <row r="16" spans="2:3" ht="12.75" customHeight="1">
      <c r="B16" s="13"/>
      <c r="C16" s="14"/>
    </row>
    <row r="17" spans="2:3" ht="12.75" customHeight="1">
      <c r="B17" s="13"/>
      <c r="C17" s="14"/>
    </row>
    <row r="18" spans="2:3" ht="12.75" customHeight="1">
      <c r="B18" s="13"/>
      <c r="C18" s="14"/>
    </row>
    <row r="19" spans="2:3" ht="12.75" customHeight="1">
      <c r="B19" s="13"/>
      <c r="C19" s="14"/>
    </row>
    <row r="20" spans="2:3" ht="12.75" customHeight="1">
      <c r="B20" s="13"/>
      <c r="C20" s="14"/>
    </row>
    <row r="21" spans="2:3" ht="12.75" customHeight="1">
      <c r="B21" s="13"/>
      <c r="C21" s="14"/>
    </row>
    <row r="22" spans="2:3" ht="12.75" customHeight="1">
      <c r="B22" s="13"/>
      <c r="C22" s="14"/>
    </row>
    <row r="23" spans="2:3" ht="12.75" customHeight="1">
      <c r="B23" s="13"/>
      <c r="C23" s="14"/>
    </row>
    <row r="24" spans="2:3" ht="12.75" customHeight="1">
      <c r="B24" s="13"/>
      <c r="C24" s="14"/>
    </row>
    <row r="25" spans="2:3">
      <c r="B25" s="13"/>
      <c r="C25" s="14"/>
    </row>
    <row r="26" spans="2:3">
      <c r="B26" s="13"/>
      <c r="C26" s="14"/>
    </row>
    <row r="27" spans="2:3" ht="13.5" thickBot="1">
      <c r="B27" s="15"/>
      <c r="C27" s="16"/>
    </row>
  </sheetData>
  <sheetProtection password="CE38" sheet="1" objects="1" scenarios="1"/>
  <mergeCells count="3">
    <mergeCell ref="B8:C8"/>
    <mergeCell ref="B2:C7"/>
    <mergeCell ref="B14:C14"/>
  </mergeCells>
  <pageMargins left="0.70866141732283472" right="0.11811023622047245" top="0.74803149606299213" bottom="0.74803149606299213" header="0.31496062992125984" footer="0.31496062992125984"/>
  <pageSetup paperSize="9" orientation="portrait" r:id="rId1"/>
  <colBreaks count="1" manualBreakCount="1">
    <brk id="3" min="6" max="17" man="1"/>
  </colBreaks>
  <drawing r:id="rId2"/>
</worksheet>
</file>

<file path=xl/worksheets/sheet13.xml><?xml version="1.0" encoding="utf-8"?>
<worksheet xmlns="http://schemas.openxmlformats.org/spreadsheetml/2006/main" xmlns:r="http://schemas.openxmlformats.org/officeDocument/2006/relationships">
  <sheetPr>
    <tabColor rgb="FF92D050"/>
  </sheetPr>
  <dimension ref="A1:C7"/>
  <sheetViews>
    <sheetView zoomScale="10" zoomScaleNormal="10" workbookViewId="0">
      <selection activeCell="AG46" sqref="AG46:AG47"/>
    </sheetView>
  </sheetViews>
  <sheetFormatPr baseColWidth="10" defaultRowHeight="12.75"/>
  <cols>
    <col min="1" max="1" width="11" style="8"/>
    <col min="2" max="2" width="15" style="8" bestFit="1" customWidth="1"/>
    <col min="3" max="16384" width="11" style="8"/>
  </cols>
  <sheetData>
    <row r="1" spans="1:3">
      <c r="A1" s="227"/>
      <c r="B1" s="227"/>
      <c r="C1" s="227"/>
    </row>
    <row r="2" spans="1:3">
      <c r="A2" s="227"/>
      <c r="B2" s="227" t="s">
        <v>149</v>
      </c>
      <c r="C2" s="228">
        <v>10102</v>
      </c>
    </row>
    <row r="3" spans="1:3">
      <c r="A3" s="227"/>
      <c r="B3" s="227" t="s">
        <v>146</v>
      </c>
      <c r="C3" s="229">
        <v>2025</v>
      </c>
    </row>
    <row r="4" spans="1:3">
      <c r="A4" s="227"/>
      <c r="B4" s="227" t="s">
        <v>147</v>
      </c>
      <c r="C4" s="228" t="s">
        <v>150</v>
      </c>
    </row>
    <row r="5" spans="1:3">
      <c r="A5" s="227"/>
      <c r="B5" s="227" t="s">
        <v>147</v>
      </c>
      <c r="C5" s="228">
        <v>2</v>
      </c>
    </row>
    <row r="6" spans="1:3">
      <c r="A6" s="227"/>
      <c r="B6" s="227"/>
      <c r="C6" s="227"/>
    </row>
    <row r="7" spans="1:3">
      <c r="A7" s="227"/>
      <c r="B7" s="227"/>
      <c r="C7" s="227"/>
    </row>
  </sheetData>
  <sheetProtection password="C53A" sheet="1" objects="1" scenarios="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92D050"/>
    <pageSetUpPr fitToPage="1"/>
  </sheetPr>
  <dimension ref="B1:O27"/>
  <sheetViews>
    <sheetView tabSelected="1" topLeftCell="A13" workbookViewId="0">
      <selection activeCell="B25" sqref="B25"/>
    </sheetView>
  </sheetViews>
  <sheetFormatPr baseColWidth="10" defaultRowHeight="12.75"/>
  <cols>
    <col min="1" max="1" width="3.75" style="8" customWidth="1"/>
    <col min="2" max="2" width="28.625" style="8" customWidth="1"/>
    <col min="3" max="3" width="14.25" style="87" customWidth="1"/>
    <col min="4" max="5" width="13.375" style="87" bestFit="1" customWidth="1"/>
    <col min="6" max="6" width="15.375" style="87" customWidth="1"/>
    <col min="7" max="10" width="13.375" style="87" bestFit="1" customWidth="1"/>
    <col min="11" max="11" width="8.5" style="87" bestFit="1" customWidth="1"/>
    <col min="12" max="13" width="13.375" style="87" bestFit="1" customWidth="1"/>
    <col min="14" max="14" width="12" style="8" bestFit="1" customWidth="1"/>
    <col min="15" max="16384" width="11" style="8"/>
  </cols>
  <sheetData>
    <row r="1" spans="2:13" ht="13.5" thickBot="1"/>
    <row r="2" spans="2:13">
      <c r="B2" s="242"/>
      <c r="C2" s="243"/>
      <c r="D2" s="243"/>
      <c r="E2" s="243"/>
      <c r="F2" s="243"/>
      <c r="G2" s="243"/>
      <c r="H2" s="243"/>
      <c r="I2" s="243"/>
      <c r="J2" s="243"/>
      <c r="K2" s="243"/>
      <c r="L2" s="243"/>
      <c r="M2" s="244"/>
    </row>
    <row r="3" spans="2:13">
      <c r="B3" s="245"/>
      <c r="C3" s="246"/>
      <c r="D3" s="246"/>
      <c r="E3" s="246"/>
      <c r="F3" s="246"/>
      <c r="G3" s="246"/>
      <c r="H3" s="246"/>
      <c r="I3" s="246"/>
      <c r="J3" s="246"/>
      <c r="K3" s="246"/>
      <c r="L3" s="246"/>
      <c r="M3" s="247"/>
    </row>
    <row r="4" spans="2:13">
      <c r="B4" s="245"/>
      <c r="C4" s="246"/>
      <c r="D4" s="246"/>
      <c r="E4" s="246"/>
      <c r="F4" s="246"/>
      <c r="G4" s="246"/>
      <c r="H4" s="246"/>
      <c r="I4" s="246"/>
      <c r="J4" s="246"/>
      <c r="K4" s="246"/>
      <c r="L4" s="246"/>
      <c r="M4" s="247"/>
    </row>
    <row r="5" spans="2:13">
      <c r="B5" s="245"/>
      <c r="C5" s="246"/>
      <c r="D5" s="246"/>
      <c r="E5" s="246"/>
      <c r="F5" s="246"/>
      <c r="G5" s="246"/>
      <c r="H5" s="246"/>
      <c r="I5" s="246"/>
      <c r="J5" s="246"/>
      <c r="K5" s="246"/>
      <c r="L5" s="246"/>
      <c r="M5" s="247"/>
    </row>
    <row r="6" spans="2:13">
      <c r="B6" s="245"/>
      <c r="C6" s="246"/>
      <c r="D6" s="246"/>
      <c r="E6" s="246"/>
      <c r="F6" s="246"/>
      <c r="G6" s="246"/>
      <c r="H6" s="246"/>
      <c r="I6" s="246"/>
      <c r="J6" s="246"/>
      <c r="K6" s="246"/>
      <c r="L6" s="246"/>
      <c r="M6" s="247"/>
    </row>
    <row r="7" spans="2:13">
      <c r="B7" s="245"/>
      <c r="C7" s="246"/>
      <c r="D7" s="246"/>
      <c r="E7" s="246"/>
      <c r="F7" s="246"/>
      <c r="G7" s="246"/>
      <c r="H7" s="246"/>
      <c r="I7" s="246"/>
      <c r="J7" s="246"/>
      <c r="K7" s="246"/>
      <c r="L7" s="246"/>
      <c r="M7" s="247"/>
    </row>
    <row r="8" spans="2:13" ht="13.5" thickBot="1">
      <c r="B8" s="248"/>
      <c r="C8" s="249"/>
      <c r="D8" s="249"/>
      <c r="E8" s="249"/>
      <c r="F8" s="249"/>
      <c r="G8" s="249"/>
      <c r="H8" s="249"/>
      <c r="I8" s="249"/>
      <c r="J8" s="249"/>
      <c r="K8" s="249"/>
      <c r="L8" s="249"/>
      <c r="M8" s="250"/>
    </row>
    <row r="9" spans="2:13" ht="13.5" thickBot="1">
      <c r="B9" s="230" t="s">
        <v>0</v>
      </c>
      <c r="C9" s="231"/>
      <c r="D9" s="231"/>
      <c r="E9" s="231"/>
      <c r="F9" s="231"/>
      <c r="G9" s="231"/>
      <c r="H9" s="231"/>
      <c r="I9" s="231"/>
      <c r="J9" s="231"/>
      <c r="K9" s="231"/>
      <c r="L9" s="231"/>
      <c r="M9" s="232"/>
    </row>
    <row r="10" spans="2:13">
      <c r="B10" s="27" t="s">
        <v>134</v>
      </c>
      <c r="C10" s="199" t="s">
        <v>135</v>
      </c>
      <c r="D10" s="108"/>
      <c r="E10" s="108"/>
      <c r="F10" s="108"/>
      <c r="G10" s="108"/>
      <c r="H10" s="108"/>
      <c r="I10" s="108"/>
      <c r="J10" s="108"/>
      <c r="K10" s="108"/>
      <c r="L10" s="108"/>
      <c r="M10" s="109"/>
    </row>
    <row r="11" spans="2:13">
      <c r="B11" s="29" t="s">
        <v>82</v>
      </c>
      <c r="C11" s="35" t="s">
        <v>83</v>
      </c>
      <c r="D11" s="108"/>
      <c r="E11" s="40"/>
      <c r="F11" s="40"/>
      <c r="G11" s="40"/>
      <c r="H11" s="40"/>
      <c r="I11" s="40"/>
      <c r="J11" s="40"/>
      <c r="K11" s="40"/>
      <c r="L11" s="40"/>
      <c r="M11" s="36"/>
    </row>
    <row r="12" spans="2:13">
      <c r="B12" s="29" t="s">
        <v>85</v>
      </c>
      <c r="C12" s="37">
        <v>10102</v>
      </c>
      <c r="D12" s="40"/>
      <c r="E12" s="40"/>
      <c r="F12" s="40"/>
      <c r="G12" s="40"/>
      <c r="H12" s="40"/>
      <c r="I12" s="40"/>
      <c r="J12" s="40"/>
      <c r="K12" s="40"/>
      <c r="L12" s="40"/>
      <c r="M12" s="36"/>
    </row>
    <row r="13" spans="2:13">
      <c r="B13" s="29" t="s">
        <v>69</v>
      </c>
      <c r="C13" s="215">
        <f>+DATOS!C3</f>
        <v>2025</v>
      </c>
      <c r="D13" s="108"/>
      <c r="E13" s="40"/>
      <c r="F13" s="40"/>
      <c r="G13" s="40"/>
      <c r="H13" s="40"/>
      <c r="I13" s="40"/>
      <c r="J13" s="40"/>
      <c r="K13" s="40"/>
      <c r="L13" s="40"/>
      <c r="M13" s="36"/>
    </row>
    <row r="14" spans="2:13" ht="13.5" thickBot="1">
      <c r="B14" s="32" t="s">
        <v>57</v>
      </c>
      <c r="C14" s="215" t="str">
        <f>+DATOS!C4</f>
        <v>2°</v>
      </c>
      <c r="D14" s="59"/>
      <c r="E14" s="59"/>
      <c r="F14" s="59"/>
      <c r="G14" s="59"/>
      <c r="H14" s="59"/>
      <c r="I14" s="59"/>
      <c r="J14" s="59"/>
      <c r="K14" s="59"/>
      <c r="L14" s="59"/>
      <c r="M14" s="39"/>
    </row>
    <row r="15" spans="2:13" ht="27" customHeight="1">
      <c r="B15" s="257" t="s">
        <v>1</v>
      </c>
      <c r="C15" s="251" t="s">
        <v>2</v>
      </c>
      <c r="D15" s="259" t="s">
        <v>136</v>
      </c>
      <c r="E15" s="260"/>
      <c r="F15" s="253" t="s">
        <v>137</v>
      </c>
      <c r="G15" s="253" t="s">
        <v>138</v>
      </c>
      <c r="H15" s="251" t="s">
        <v>3</v>
      </c>
      <c r="I15" s="253" t="s">
        <v>139</v>
      </c>
      <c r="J15" s="251" t="s">
        <v>4</v>
      </c>
      <c r="K15" s="253" t="s">
        <v>14</v>
      </c>
      <c r="L15" s="253" t="s">
        <v>140</v>
      </c>
      <c r="M15" s="255" t="s">
        <v>15</v>
      </c>
    </row>
    <row r="16" spans="2:13" ht="13.5" thickBot="1">
      <c r="B16" s="258"/>
      <c r="C16" s="252"/>
      <c r="D16" s="193" t="s">
        <v>5</v>
      </c>
      <c r="E16" s="193" t="s">
        <v>6</v>
      </c>
      <c r="F16" s="254"/>
      <c r="G16" s="254"/>
      <c r="H16" s="252"/>
      <c r="I16" s="254"/>
      <c r="J16" s="252"/>
      <c r="K16" s="254"/>
      <c r="L16" s="254"/>
      <c r="M16" s="256"/>
    </row>
    <row r="17" spans="2:15">
      <c r="B17" s="180" t="s">
        <v>70</v>
      </c>
      <c r="C17" s="181">
        <v>9646822366</v>
      </c>
      <c r="D17" s="181">
        <v>0</v>
      </c>
      <c r="E17" s="182">
        <v>0</v>
      </c>
      <c r="F17" s="190">
        <f>+C17+D17-E17</f>
        <v>9646822366</v>
      </c>
      <c r="G17" s="89">
        <v>6348751417.7399998</v>
      </c>
      <c r="H17" s="89">
        <f>+G17</f>
        <v>6348751417.7399998</v>
      </c>
      <c r="I17" s="89">
        <f>+H17</f>
        <v>6348751417.7399998</v>
      </c>
      <c r="J17" s="181">
        <v>6019299373.3999996</v>
      </c>
      <c r="K17" s="181">
        <v>0</v>
      </c>
      <c r="L17" s="181">
        <f t="shared" ref="L17:L22" si="0">+F17-G17</f>
        <v>3298070948.2600002</v>
      </c>
      <c r="M17" s="90">
        <f t="shared" ref="M17:M22" si="1">+H17-J17</f>
        <v>329452044.34000015</v>
      </c>
    </row>
    <row r="18" spans="2:15">
      <c r="B18" s="180" t="s">
        <v>71</v>
      </c>
      <c r="C18" s="181">
        <v>184981074.94999999</v>
      </c>
      <c r="D18" s="181">
        <v>0</v>
      </c>
      <c r="E18" s="182">
        <v>0</v>
      </c>
      <c r="F18" s="190">
        <f t="shared" ref="F18:F22" si="2">+C18+D18-E18</f>
        <v>184981074.94999999</v>
      </c>
      <c r="G18" s="89">
        <v>57643612.07</v>
      </c>
      <c r="H18" s="89">
        <f>+G18</f>
        <v>57643612.07</v>
      </c>
      <c r="I18" s="89">
        <f>+H18</f>
        <v>57643612.07</v>
      </c>
      <c r="J18" s="89">
        <f>+I18</f>
        <v>57643612.07</v>
      </c>
      <c r="K18" s="181">
        <v>0</v>
      </c>
      <c r="L18" s="181">
        <f t="shared" si="0"/>
        <v>127337462.88</v>
      </c>
      <c r="M18" s="90">
        <f t="shared" si="1"/>
        <v>0</v>
      </c>
    </row>
    <row r="19" spans="2:15">
      <c r="B19" s="180" t="s">
        <v>72</v>
      </c>
      <c r="C19" s="181">
        <f>773991771.13+8425048.64</f>
        <v>782416819.76999998</v>
      </c>
      <c r="D19" s="181">
        <v>0</v>
      </c>
      <c r="E19" s="182">
        <v>0</v>
      </c>
      <c r="F19" s="190">
        <f t="shared" si="2"/>
        <v>782416819.76999998</v>
      </c>
      <c r="G19" s="89">
        <v>316576281.22000003</v>
      </c>
      <c r="H19" s="89">
        <v>315421355.21000004</v>
      </c>
      <c r="I19" s="89">
        <v>315421355.21000004</v>
      </c>
      <c r="J19" s="181">
        <v>315032131.31999999</v>
      </c>
      <c r="K19" s="181">
        <v>0</v>
      </c>
      <c r="L19" s="181">
        <f t="shared" si="0"/>
        <v>465840538.54999995</v>
      </c>
      <c r="M19" s="90">
        <f t="shared" si="1"/>
        <v>389223.8900000453</v>
      </c>
      <c r="N19" s="44"/>
    </row>
    <row r="20" spans="2:15">
      <c r="B20" s="180" t="s">
        <v>141</v>
      </c>
      <c r="C20" s="181">
        <v>0</v>
      </c>
      <c r="D20" s="181">
        <v>0</v>
      </c>
      <c r="E20" s="182">
        <v>0</v>
      </c>
      <c r="F20" s="190">
        <f t="shared" si="2"/>
        <v>0</v>
      </c>
      <c r="G20" s="89">
        <v>0</v>
      </c>
      <c r="H20" s="89">
        <v>0</v>
      </c>
      <c r="I20" s="89">
        <v>0</v>
      </c>
      <c r="J20" s="181">
        <v>0</v>
      </c>
      <c r="K20" s="181">
        <v>0</v>
      </c>
      <c r="L20" s="181">
        <f t="shared" si="0"/>
        <v>0</v>
      </c>
      <c r="M20" s="90">
        <f t="shared" si="1"/>
        <v>0</v>
      </c>
    </row>
    <row r="21" spans="2:15">
      <c r="B21" s="180" t="s">
        <v>75</v>
      </c>
      <c r="C21" s="181">
        <v>193690000</v>
      </c>
      <c r="D21" s="181">
        <v>0</v>
      </c>
      <c r="E21" s="182">
        <v>0</v>
      </c>
      <c r="F21" s="190">
        <f t="shared" si="2"/>
        <v>193690000</v>
      </c>
      <c r="G21" s="89">
        <v>5688221.25</v>
      </c>
      <c r="H21" s="89">
        <f>+G21</f>
        <v>5688221.25</v>
      </c>
      <c r="I21" s="89">
        <f>+H21</f>
        <v>5688221.25</v>
      </c>
      <c r="J21" s="89">
        <f>+I21</f>
        <v>5688221.25</v>
      </c>
      <c r="K21" s="181">
        <v>0</v>
      </c>
      <c r="L21" s="181">
        <f t="shared" si="0"/>
        <v>188001778.75</v>
      </c>
      <c r="M21" s="90">
        <f t="shared" si="1"/>
        <v>0</v>
      </c>
      <c r="O21" s="87"/>
    </row>
    <row r="22" spans="2:15" ht="13.5" thickBot="1">
      <c r="B22" s="180" t="s">
        <v>142</v>
      </c>
      <c r="C22" s="181">
        <v>0</v>
      </c>
      <c r="D22" s="181">
        <v>0</v>
      </c>
      <c r="E22" s="182">
        <v>0</v>
      </c>
      <c r="F22" s="190">
        <f t="shared" si="2"/>
        <v>0</v>
      </c>
      <c r="G22" s="89">
        <v>0</v>
      </c>
      <c r="H22" s="89">
        <v>0</v>
      </c>
      <c r="I22" s="89">
        <v>0</v>
      </c>
      <c r="J22" s="181">
        <v>0</v>
      </c>
      <c r="K22" s="181">
        <v>0</v>
      </c>
      <c r="L22" s="181">
        <f t="shared" si="0"/>
        <v>0</v>
      </c>
      <c r="M22" s="90">
        <f t="shared" si="1"/>
        <v>0</v>
      </c>
      <c r="N22" s="87"/>
    </row>
    <row r="23" spans="2:15" ht="13.5" thickBot="1">
      <c r="B23" s="194" t="s">
        <v>7</v>
      </c>
      <c r="C23" s="195">
        <f>SUM(C17:C22)</f>
        <v>10807910260.720001</v>
      </c>
      <c r="D23" s="195">
        <f>SUM(D17:D22)</f>
        <v>0</v>
      </c>
      <c r="E23" s="196">
        <f>SUM(E17:E22)</f>
        <v>0</v>
      </c>
      <c r="F23" s="197">
        <f>+SUM(F17:F22)</f>
        <v>10807910260.720001</v>
      </c>
      <c r="G23" s="198">
        <f t="shared" ref="G23:M23" si="3">SUM(G17:G22)</f>
        <v>6728659532.2799997</v>
      </c>
      <c r="H23" s="195">
        <f t="shared" si="3"/>
        <v>6727504606.2699995</v>
      </c>
      <c r="I23" s="195">
        <f t="shared" si="3"/>
        <v>6727504606.2699995</v>
      </c>
      <c r="J23" s="195">
        <f t="shared" si="3"/>
        <v>6397663338.039999</v>
      </c>
      <c r="K23" s="195">
        <f t="shared" si="3"/>
        <v>0</v>
      </c>
      <c r="L23" s="195">
        <f t="shared" si="3"/>
        <v>4079250728.4400005</v>
      </c>
      <c r="M23" s="114">
        <f t="shared" si="3"/>
        <v>329841268.2300002</v>
      </c>
      <c r="N23" s="183"/>
    </row>
    <row r="24" spans="2:15" ht="13.5" thickBot="1">
      <c r="B24" s="184"/>
      <c r="C24" s="167" t="s">
        <v>78</v>
      </c>
      <c r="D24" s="185"/>
      <c r="E24" s="185"/>
      <c r="F24" s="191"/>
      <c r="G24" s="186"/>
      <c r="H24" s="185"/>
      <c r="I24" s="185"/>
      <c r="J24" s="185"/>
      <c r="K24" s="185"/>
      <c r="L24" s="185"/>
      <c r="M24" s="187"/>
    </row>
    <row r="25" spans="2:15">
      <c r="B25" s="188" t="s">
        <v>79</v>
      </c>
      <c r="C25" s="189"/>
      <c r="D25" s="189"/>
      <c r="E25" s="189"/>
      <c r="F25" s="192"/>
      <c r="G25" s="189"/>
      <c r="H25" s="189"/>
      <c r="I25" s="189"/>
      <c r="J25" s="189"/>
      <c r="K25" s="189"/>
      <c r="L25" s="189"/>
      <c r="M25" s="189"/>
    </row>
    <row r="27" spans="2:15">
      <c r="B27" s="8" t="s">
        <v>13</v>
      </c>
    </row>
  </sheetData>
  <sheetProtection password="CE38" sheet="1" objects="1" scenarios="1"/>
  <mergeCells count="13">
    <mergeCell ref="B2:M8"/>
    <mergeCell ref="J15:J16"/>
    <mergeCell ref="K15:K16"/>
    <mergeCell ref="L15:L16"/>
    <mergeCell ref="M15:M16"/>
    <mergeCell ref="B9:M9"/>
    <mergeCell ref="B15:B16"/>
    <mergeCell ref="C15:C16"/>
    <mergeCell ref="F15:F16"/>
    <mergeCell ref="G15:G16"/>
    <mergeCell ref="H15:H16"/>
    <mergeCell ref="D15:E15"/>
    <mergeCell ref="I15:I16"/>
  </mergeCells>
  <phoneticPr fontId="0" type="noConversion"/>
  <printOptions horizontalCentered="1"/>
  <pageMargins left="0.39370078740157483" right="0.39370078740157483" top="1.7716535433070868" bottom="0.98425196850393704" header="0" footer="0"/>
  <pageSetup paperSize="9" scale="57"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92D050"/>
    <pageSetUpPr fitToPage="1"/>
  </sheetPr>
  <dimension ref="A1:L32"/>
  <sheetViews>
    <sheetView topLeftCell="A7" workbookViewId="0">
      <selection activeCell="E15" sqref="E15"/>
    </sheetView>
  </sheetViews>
  <sheetFormatPr baseColWidth="10" defaultRowHeight="12.75"/>
  <cols>
    <col min="1" max="1" width="1.875" style="8" customWidth="1"/>
    <col min="2" max="2" width="16.625" style="8" customWidth="1"/>
    <col min="3" max="3" width="21" style="87" customWidth="1"/>
    <col min="4" max="4" width="13.625" style="87" customWidth="1"/>
    <col min="5" max="5" width="21.875" style="87" customWidth="1"/>
    <col min="6" max="6" width="14.375" style="87" bestFit="1" customWidth="1"/>
    <col min="7" max="7" width="19.75" style="87" customWidth="1"/>
    <col min="8" max="8" width="19.125" style="87" customWidth="1"/>
    <col min="9" max="9" width="11" style="8"/>
    <col min="10" max="10" width="13.75" style="8" bestFit="1" customWidth="1"/>
    <col min="11" max="16384" width="11" style="8"/>
  </cols>
  <sheetData>
    <row r="1" spans="1:12" ht="13.5" thickBot="1"/>
    <row r="2" spans="1:12">
      <c r="B2" s="242"/>
      <c r="C2" s="243"/>
      <c r="D2" s="243"/>
      <c r="E2" s="243"/>
      <c r="F2" s="243"/>
      <c r="G2" s="243"/>
      <c r="H2" s="244"/>
    </row>
    <row r="3" spans="1:12">
      <c r="B3" s="245"/>
      <c r="C3" s="246"/>
      <c r="D3" s="246"/>
      <c r="E3" s="246"/>
      <c r="F3" s="246"/>
      <c r="G3" s="246"/>
      <c r="H3" s="247"/>
    </row>
    <row r="4" spans="1:12">
      <c r="B4" s="245"/>
      <c r="C4" s="246"/>
      <c r="D4" s="246"/>
      <c r="E4" s="246"/>
      <c r="F4" s="246"/>
      <c r="G4" s="246"/>
      <c r="H4" s="247"/>
    </row>
    <row r="5" spans="1:12">
      <c r="B5" s="245"/>
      <c r="C5" s="246"/>
      <c r="D5" s="246"/>
      <c r="E5" s="246"/>
      <c r="F5" s="246"/>
      <c r="G5" s="246"/>
      <c r="H5" s="247"/>
    </row>
    <row r="6" spans="1:12">
      <c r="B6" s="245"/>
      <c r="C6" s="246"/>
      <c r="D6" s="246"/>
      <c r="E6" s="246"/>
      <c r="F6" s="246"/>
      <c r="G6" s="246"/>
      <c r="H6" s="247"/>
    </row>
    <row r="7" spans="1:12" ht="13.5" thickBot="1">
      <c r="B7" s="248"/>
      <c r="C7" s="249"/>
      <c r="D7" s="249"/>
      <c r="E7" s="249"/>
      <c r="F7" s="249"/>
      <c r="G7" s="249"/>
      <c r="H7" s="250"/>
    </row>
    <row r="8" spans="1:12" ht="13.5" thickBot="1">
      <c r="B8" s="230" t="s">
        <v>0</v>
      </c>
      <c r="C8" s="231"/>
      <c r="D8" s="231"/>
      <c r="E8" s="231"/>
      <c r="F8" s="231"/>
      <c r="G8" s="231"/>
      <c r="H8" s="232"/>
      <c r="I8" s="162"/>
      <c r="J8" s="78"/>
      <c r="K8" s="78"/>
      <c r="L8" s="78"/>
    </row>
    <row r="9" spans="1:12">
      <c r="B9" s="34" t="s">
        <v>126</v>
      </c>
      <c r="C9" s="103"/>
      <c r="D9" s="175" t="s">
        <v>127</v>
      </c>
      <c r="E9" s="176"/>
      <c r="F9" s="176"/>
      <c r="G9" s="176"/>
      <c r="H9" s="177"/>
    </row>
    <row r="10" spans="1:12">
      <c r="B10" s="29" t="s">
        <v>82</v>
      </c>
      <c r="C10" s="103"/>
      <c r="D10" s="35" t="s">
        <v>83</v>
      </c>
      <c r="E10" s="108"/>
      <c r="F10" s="108"/>
      <c r="G10" s="108"/>
      <c r="H10" s="109"/>
    </row>
    <row r="11" spans="1:12">
      <c r="B11" s="29" t="s">
        <v>85</v>
      </c>
      <c r="C11" s="103"/>
      <c r="D11" s="37">
        <v>10102</v>
      </c>
      <c r="E11" s="108"/>
      <c r="F11" s="108"/>
      <c r="G11" s="108"/>
      <c r="H11" s="109"/>
    </row>
    <row r="12" spans="1:12">
      <c r="B12" s="29" t="s">
        <v>69</v>
      </c>
      <c r="C12" s="103"/>
      <c r="D12" s="215">
        <f>+DATOS!C3</f>
        <v>2025</v>
      </c>
      <c r="E12" s="108"/>
      <c r="F12" s="108"/>
      <c r="G12" s="108"/>
      <c r="H12" s="109"/>
    </row>
    <row r="13" spans="1:12" ht="13.5" thickBot="1">
      <c r="B13" s="32" t="s">
        <v>57</v>
      </c>
      <c r="C13" s="103"/>
      <c r="D13" s="38" t="str">
        <f>+DATOS!C4</f>
        <v>2°</v>
      </c>
      <c r="E13" s="178"/>
      <c r="F13" s="178"/>
      <c r="G13" s="178"/>
      <c r="H13" s="179"/>
    </row>
    <row r="14" spans="1:12" s="78" customFormat="1" ht="39" thickBot="1">
      <c r="A14" s="78" t="s">
        <v>13</v>
      </c>
      <c r="B14" s="168" t="s">
        <v>1</v>
      </c>
      <c r="C14" s="169" t="s">
        <v>128</v>
      </c>
      <c r="D14" s="118" t="s">
        <v>129</v>
      </c>
      <c r="E14" s="118" t="s">
        <v>130</v>
      </c>
      <c r="F14" s="170" t="s">
        <v>131</v>
      </c>
      <c r="G14" s="118" t="s">
        <v>132</v>
      </c>
      <c r="H14" s="170" t="s">
        <v>133</v>
      </c>
    </row>
    <row r="15" spans="1:12">
      <c r="B15" s="164" t="s">
        <v>24</v>
      </c>
      <c r="C15" s="165">
        <v>3674637321.5399995</v>
      </c>
      <c r="D15" s="165">
        <v>3674637321.5399995</v>
      </c>
      <c r="E15" s="121">
        <v>3674637321.5399995</v>
      </c>
      <c r="F15" s="96">
        <v>3576195914.5099998</v>
      </c>
      <c r="G15" s="163">
        <v>0</v>
      </c>
      <c r="H15" s="166">
        <v>98441407.029999733</v>
      </c>
    </row>
    <row r="16" spans="1:12">
      <c r="B16" s="164" t="s">
        <v>23</v>
      </c>
      <c r="C16" s="165">
        <v>36496241.659999996</v>
      </c>
      <c r="D16" s="165">
        <v>36496241.659999996</v>
      </c>
      <c r="E16" s="121">
        <v>36496241.659999996</v>
      </c>
      <c r="F16" s="96">
        <v>36496241.659999996</v>
      </c>
      <c r="G16" s="163">
        <v>0</v>
      </c>
      <c r="H16" s="166">
        <v>0</v>
      </c>
    </row>
    <row r="17" spans="2:10">
      <c r="B17" s="164" t="s">
        <v>25</v>
      </c>
      <c r="C17" s="165">
        <v>191691950.26000005</v>
      </c>
      <c r="D17" s="165">
        <v>191808869.75000006</v>
      </c>
      <c r="E17" s="121">
        <v>191808869.75000006</v>
      </c>
      <c r="F17" s="98">
        <v>191808869.75</v>
      </c>
      <c r="G17" s="163">
        <v>0</v>
      </c>
      <c r="H17" s="166">
        <v>0</v>
      </c>
      <c r="J17" s="87"/>
    </row>
    <row r="18" spans="2:10">
      <c r="B18" s="164" t="s">
        <v>26</v>
      </c>
      <c r="C18" s="165">
        <v>4113221.25</v>
      </c>
      <c r="D18" s="165">
        <v>4113221.25</v>
      </c>
      <c r="E18" s="121">
        <v>4113221.25</v>
      </c>
      <c r="F18" s="96">
        <v>4113221.25</v>
      </c>
      <c r="G18" s="163">
        <v>0</v>
      </c>
      <c r="H18" s="166">
        <v>0</v>
      </c>
      <c r="J18" s="87"/>
    </row>
    <row r="19" spans="2:10">
      <c r="B19" s="164" t="s">
        <v>74</v>
      </c>
      <c r="C19" s="163">
        <v>0</v>
      </c>
      <c r="D19" s="165">
        <v>0</v>
      </c>
      <c r="E19" s="121">
        <v>0</v>
      </c>
      <c r="F19" s="96">
        <v>0</v>
      </c>
      <c r="G19" s="163">
        <v>0</v>
      </c>
      <c r="H19" s="166">
        <v>0</v>
      </c>
      <c r="J19" s="87"/>
    </row>
    <row r="20" spans="2:10" ht="13.5" thickBot="1">
      <c r="B20" s="164" t="s">
        <v>27</v>
      </c>
      <c r="C20" s="163">
        <v>0</v>
      </c>
      <c r="D20" s="165">
        <v>0</v>
      </c>
      <c r="E20" s="121">
        <v>0</v>
      </c>
      <c r="F20" s="166">
        <v>0</v>
      </c>
      <c r="G20" s="163">
        <v>0</v>
      </c>
      <c r="H20" s="166">
        <v>0</v>
      </c>
    </row>
    <row r="21" spans="2:10" ht="13.5" thickBot="1">
      <c r="B21" s="171" t="s">
        <v>7</v>
      </c>
      <c r="C21" s="172">
        <f t="shared" ref="C21:H21" si="0">SUM(C15:C20)</f>
        <v>3906938734.7099996</v>
      </c>
      <c r="D21" s="172">
        <f t="shared" si="0"/>
        <v>3907055654.1999993</v>
      </c>
      <c r="E21" s="119">
        <f t="shared" si="0"/>
        <v>3907055654.1999993</v>
      </c>
      <c r="F21" s="173">
        <f t="shared" si="0"/>
        <v>3808614247.1699996</v>
      </c>
      <c r="G21" s="172">
        <f t="shared" si="0"/>
        <v>0</v>
      </c>
      <c r="H21" s="174">
        <f t="shared" si="0"/>
        <v>98441407.029999733</v>
      </c>
    </row>
    <row r="25" spans="2:10">
      <c r="D25" s="222"/>
      <c r="E25" s="222"/>
      <c r="F25" s="222"/>
      <c r="G25" s="222"/>
    </row>
    <row r="26" spans="2:10">
      <c r="G26" s="224"/>
    </row>
    <row r="27" spans="2:10">
      <c r="G27" s="224"/>
    </row>
    <row r="28" spans="2:10">
      <c r="G28" s="224"/>
    </row>
    <row r="29" spans="2:10">
      <c r="C29" s="223"/>
      <c r="D29" s="221"/>
      <c r="E29" s="221"/>
      <c r="F29" s="221"/>
      <c r="G29" s="225"/>
    </row>
    <row r="30" spans="2:10">
      <c r="G30" s="224"/>
    </row>
    <row r="31" spans="2:10">
      <c r="C31" s="223"/>
      <c r="D31" s="221"/>
      <c r="E31" s="221"/>
      <c r="F31" s="221"/>
      <c r="G31" s="225"/>
    </row>
    <row r="32" spans="2:10">
      <c r="C32" s="221"/>
      <c r="D32" s="221"/>
      <c r="E32" s="221"/>
      <c r="F32" s="221"/>
      <c r="G32" s="225"/>
    </row>
  </sheetData>
  <sheetProtection password="CE38" sheet="1" objects="1" scenarios="1"/>
  <mergeCells count="2">
    <mergeCell ref="B2:H7"/>
    <mergeCell ref="B8:H8"/>
  </mergeCells>
  <phoneticPr fontId="0" type="noConversion"/>
  <printOptions horizontalCentered="1"/>
  <pageMargins left="0.19685039370078741" right="0" top="1.1811023622047245" bottom="0.98425196850393704" header="0" footer="0"/>
  <pageSetup paperSize="9" scale="4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92D050"/>
    <pageSetUpPr fitToPage="1"/>
  </sheetPr>
  <dimension ref="B1:I29"/>
  <sheetViews>
    <sheetView topLeftCell="A7" workbookViewId="0">
      <selection activeCell="B2" sqref="B2:I29"/>
    </sheetView>
  </sheetViews>
  <sheetFormatPr baseColWidth="10" defaultRowHeight="12.75"/>
  <cols>
    <col min="1" max="1" width="4.375" style="8" customWidth="1"/>
    <col min="2" max="2" width="11" style="8"/>
    <col min="3" max="3" width="12.25" style="8" customWidth="1"/>
    <col min="4" max="4" width="13" style="8" customWidth="1"/>
    <col min="5" max="5" width="12.75" style="8" customWidth="1"/>
    <col min="6" max="6" width="10.625" style="8" customWidth="1"/>
    <col min="7" max="7" width="15.25" style="8" customWidth="1"/>
    <col min="8" max="8" width="9" style="8" bestFit="1" customWidth="1"/>
    <col min="9" max="9" width="12.875" style="8" customWidth="1"/>
    <col min="10" max="16384" width="11" style="8"/>
  </cols>
  <sheetData>
    <row r="1" spans="2:9" ht="13.5" thickBot="1"/>
    <row r="2" spans="2:9">
      <c r="B2" s="242"/>
      <c r="C2" s="243"/>
      <c r="D2" s="243"/>
      <c r="E2" s="243"/>
      <c r="F2" s="243"/>
      <c r="G2" s="243"/>
      <c r="H2" s="243"/>
      <c r="I2" s="244"/>
    </row>
    <row r="3" spans="2:9">
      <c r="B3" s="245"/>
      <c r="C3" s="246"/>
      <c r="D3" s="246"/>
      <c r="E3" s="246"/>
      <c r="F3" s="246"/>
      <c r="G3" s="246"/>
      <c r="H3" s="246"/>
      <c r="I3" s="247"/>
    </row>
    <row r="4" spans="2:9">
      <c r="B4" s="245"/>
      <c r="C4" s="246"/>
      <c r="D4" s="246"/>
      <c r="E4" s="246"/>
      <c r="F4" s="246"/>
      <c r="G4" s="246"/>
      <c r="H4" s="246"/>
      <c r="I4" s="247"/>
    </row>
    <row r="5" spans="2:9">
      <c r="B5" s="245"/>
      <c r="C5" s="246"/>
      <c r="D5" s="246"/>
      <c r="E5" s="246"/>
      <c r="F5" s="246"/>
      <c r="G5" s="246"/>
      <c r="H5" s="246"/>
      <c r="I5" s="247"/>
    </row>
    <row r="6" spans="2:9">
      <c r="B6" s="245"/>
      <c r="C6" s="246"/>
      <c r="D6" s="246"/>
      <c r="E6" s="246"/>
      <c r="F6" s="246"/>
      <c r="G6" s="246"/>
      <c r="H6" s="246"/>
      <c r="I6" s="247"/>
    </row>
    <row r="7" spans="2:9">
      <c r="B7" s="245"/>
      <c r="C7" s="246"/>
      <c r="D7" s="246"/>
      <c r="E7" s="246"/>
      <c r="F7" s="246"/>
      <c r="G7" s="246"/>
      <c r="H7" s="246"/>
      <c r="I7" s="247"/>
    </row>
    <row r="8" spans="2:9" ht="13.5" thickBot="1">
      <c r="B8" s="248"/>
      <c r="C8" s="249"/>
      <c r="D8" s="249"/>
      <c r="E8" s="249"/>
      <c r="F8" s="249"/>
      <c r="G8" s="249"/>
      <c r="H8" s="249"/>
      <c r="I8" s="250"/>
    </row>
    <row r="9" spans="2:9" ht="13.5" thickBot="1">
      <c r="B9" s="230" t="s">
        <v>43</v>
      </c>
      <c r="C9" s="231"/>
      <c r="D9" s="231"/>
      <c r="E9" s="231"/>
      <c r="F9" s="231"/>
      <c r="G9" s="231"/>
      <c r="H9" s="231"/>
      <c r="I9" s="232"/>
    </row>
    <row r="10" spans="2:9">
      <c r="B10" s="27" t="s">
        <v>120</v>
      </c>
      <c r="C10" s="40"/>
      <c r="D10" s="156" t="s">
        <v>124</v>
      </c>
      <c r="E10" s="40"/>
      <c r="F10" s="40"/>
      <c r="G10" s="40"/>
      <c r="H10" s="40"/>
      <c r="I10" s="36"/>
    </row>
    <row r="11" spans="2:9">
      <c r="B11" s="27"/>
      <c r="C11" s="40"/>
      <c r="D11" s="156" t="s">
        <v>125</v>
      </c>
      <c r="E11" s="40"/>
      <c r="F11" s="40"/>
      <c r="G11" s="40"/>
      <c r="H11" s="40"/>
      <c r="I11" s="36"/>
    </row>
    <row r="12" spans="2:9">
      <c r="B12" s="29" t="s">
        <v>82</v>
      </c>
      <c r="C12" s="40"/>
      <c r="D12" s="35" t="s">
        <v>83</v>
      </c>
      <c r="E12" s="40"/>
      <c r="F12" s="40"/>
      <c r="G12" s="40"/>
      <c r="H12" s="40"/>
      <c r="I12" s="36"/>
    </row>
    <row r="13" spans="2:9">
      <c r="B13" s="29" t="s">
        <v>85</v>
      </c>
      <c r="C13" s="40"/>
      <c r="D13" s="37">
        <v>10102</v>
      </c>
      <c r="E13" s="40"/>
      <c r="F13" s="40"/>
      <c r="G13" s="40"/>
      <c r="H13" s="40"/>
      <c r="I13" s="36"/>
    </row>
    <row r="14" spans="2:9">
      <c r="B14" s="29" t="s">
        <v>69</v>
      </c>
      <c r="C14" s="40"/>
      <c r="D14" s="215">
        <f>+DATOS!C3</f>
        <v>2025</v>
      </c>
      <c r="E14" s="40"/>
      <c r="F14" s="40"/>
      <c r="G14" s="40"/>
      <c r="H14" s="40"/>
      <c r="I14" s="36"/>
    </row>
    <row r="15" spans="2:9" ht="13.5" thickBot="1">
      <c r="B15" s="32" t="s">
        <v>57</v>
      </c>
      <c r="C15" s="59"/>
      <c r="D15" s="38" t="str">
        <f>+DATOS!C4</f>
        <v>2°</v>
      </c>
      <c r="E15" s="59"/>
      <c r="F15" s="59"/>
      <c r="G15" s="59"/>
      <c r="H15" s="59"/>
      <c r="I15" s="157"/>
    </row>
    <row r="16" spans="2:9" ht="24.75" customHeight="1">
      <c r="B16" s="257" t="s">
        <v>1</v>
      </c>
      <c r="C16" s="264" t="s">
        <v>10</v>
      </c>
      <c r="D16" s="266" t="s">
        <v>121</v>
      </c>
      <c r="E16" s="266"/>
      <c r="F16" s="264" t="s">
        <v>11</v>
      </c>
      <c r="G16" s="267" t="s">
        <v>122</v>
      </c>
      <c r="H16" s="269" t="s">
        <v>12</v>
      </c>
      <c r="I16" s="271" t="s">
        <v>123</v>
      </c>
    </row>
    <row r="17" spans="2:9" ht="13.5" thickBot="1">
      <c r="B17" s="258"/>
      <c r="C17" s="265"/>
      <c r="D17" s="153" t="s">
        <v>5</v>
      </c>
      <c r="E17" s="153" t="s">
        <v>6</v>
      </c>
      <c r="F17" s="265"/>
      <c r="G17" s="268"/>
      <c r="H17" s="270"/>
      <c r="I17" s="272"/>
    </row>
    <row r="18" spans="2:9">
      <c r="B18" s="145"/>
      <c r="C18" s="146"/>
      <c r="D18" s="146"/>
      <c r="E18" s="151"/>
      <c r="F18" s="146"/>
      <c r="G18" s="146"/>
      <c r="H18" s="146"/>
      <c r="I18" s="147"/>
    </row>
    <row r="19" spans="2:9">
      <c r="B19" s="148"/>
      <c r="C19" s="149"/>
      <c r="D19" s="149"/>
      <c r="E19" s="152"/>
      <c r="F19" s="149"/>
      <c r="G19" s="149"/>
      <c r="H19" s="149"/>
      <c r="I19" s="150"/>
    </row>
    <row r="20" spans="2:9">
      <c r="B20" s="148"/>
      <c r="C20" s="149"/>
      <c r="D20" s="149"/>
      <c r="E20" s="152"/>
      <c r="F20" s="149"/>
      <c r="G20" s="149"/>
      <c r="H20" s="149"/>
      <c r="I20" s="150"/>
    </row>
    <row r="21" spans="2:9">
      <c r="B21" s="148"/>
      <c r="C21" s="149"/>
      <c r="D21" s="149"/>
      <c r="E21" s="152"/>
      <c r="F21" s="149"/>
      <c r="G21" s="149"/>
      <c r="H21" s="149"/>
      <c r="I21" s="150"/>
    </row>
    <row r="22" spans="2:9" ht="13.5" thickBot="1">
      <c r="B22" s="148"/>
      <c r="C22" s="149"/>
      <c r="D22" s="149"/>
      <c r="E22" s="152"/>
      <c r="F22" s="149"/>
      <c r="G22" s="149"/>
      <c r="H22" s="149"/>
      <c r="I22" s="150"/>
    </row>
    <row r="23" spans="2:9" ht="13.5" thickBot="1">
      <c r="B23" s="148"/>
      <c r="C23" s="154"/>
      <c r="D23" s="261" t="s">
        <v>16</v>
      </c>
      <c r="E23" s="262"/>
      <c r="F23" s="263"/>
      <c r="G23" s="155"/>
      <c r="H23" s="149"/>
      <c r="I23" s="150"/>
    </row>
    <row r="24" spans="2:9">
      <c r="B24" s="148"/>
      <c r="C24" s="149"/>
      <c r="D24" s="149"/>
      <c r="E24" s="152"/>
      <c r="F24" s="149"/>
      <c r="G24" s="149"/>
      <c r="H24" s="149"/>
      <c r="I24" s="150"/>
    </row>
    <row r="25" spans="2:9">
      <c r="B25" s="148"/>
      <c r="C25" s="149"/>
      <c r="D25" s="149"/>
      <c r="E25" s="152"/>
      <c r="F25" s="149"/>
      <c r="G25" s="149"/>
      <c r="H25" s="149"/>
      <c r="I25" s="150"/>
    </row>
    <row r="26" spans="2:9">
      <c r="B26" s="148"/>
      <c r="C26" s="149"/>
      <c r="D26" s="149"/>
      <c r="E26" s="152"/>
      <c r="F26" s="149"/>
      <c r="G26" s="149"/>
      <c r="H26" s="149"/>
      <c r="I26" s="150"/>
    </row>
    <row r="27" spans="2:9">
      <c r="B27" s="148"/>
      <c r="C27" s="149"/>
      <c r="D27" s="149"/>
      <c r="E27" s="152"/>
      <c r="F27" s="149"/>
      <c r="G27" s="149"/>
      <c r="H27" s="149"/>
      <c r="I27" s="150"/>
    </row>
    <row r="28" spans="2:9">
      <c r="B28" s="148"/>
      <c r="C28" s="149"/>
      <c r="D28" s="149"/>
      <c r="E28" s="152"/>
      <c r="F28" s="149"/>
      <c r="G28" s="149"/>
      <c r="H28" s="149"/>
      <c r="I28" s="150"/>
    </row>
    <row r="29" spans="2:9" ht="13.5" thickBot="1">
      <c r="B29" s="158"/>
      <c r="C29" s="159"/>
      <c r="D29" s="159"/>
      <c r="E29" s="160"/>
      <c r="F29" s="159"/>
      <c r="G29" s="159"/>
      <c r="H29" s="159"/>
      <c r="I29" s="161"/>
    </row>
  </sheetData>
  <sheetProtection password="CE38" sheet="1" objects="1" scenarios="1"/>
  <mergeCells count="10">
    <mergeCell ref="D23:F23"/>
    <mergeCell ref="B9:I9"/>
    <mergeCell ref="B2:I8"/>
    <mergeCell ref="B16:B17"/>
    <mergeCell ref="C16:C17"/>
    <mergeCell ref="D16:E16"/>
    <mergeCell ref="F16:F17"/>
    <mergeCell ref="G16:G17"/>
    <mergeCell ref="H16:H17"/>
    <mergeCell ref="I16:I17"/>
  </mergeCells>
  <phoneticPr fontId="0" type="noConversion"/>
  <printOptions horizontalCentered="1"/>
  <pageMargins left="0.19685039370078741" right="0.15748031496062992" top="0.78740157480314965" bottom="0.78740157480314965" header="0" footer="0"/>
  <pageSetup paperSize="9" scale="86"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92D050"/>
    <pageSetUpPr fitToPage="1"/>
  </sheetPr>
  <dimension ref="B1:K30"/>
  <sheetViews>
    <sheetView topLeftCell="A9" workbookViewId="0">
      <selection activeCell="E21" sqref="E21"/>
    </sheetView>
  </sheetViews>
  <sheetFormatPr baseColWidth="10" defaultColWidth="10" defaultRowHeight="12.75"/>
  <cols>
    <col min="1" max="1" width="5" style="88" customWidth="1"/>
    <col min="2" max="2" width="42.375" style="88" customWidth="1"/>
    <col min="3" max="3" width="19.125" style="88" customWidth="1"/>
    <col min="4" max="4" width="20.75" style="88" customWidth="1"/>
    <col min="5" max="5" width="23.375" style="88" customWidth="1"/>
    <col min="6" max="6" width="16.375" style="88" bestFit="1" customWidth="1"/>
    <col min="7" max="7" width="10" style="1"/>
    <col min="8" max="16384" width="10" style="88"/>
  </cols>
  <sheetData>
    <row r="1" spans="2:11" ht="13.5" thickBot="1"/>
    <row r="2" spans="2:11">
      <c r="B2" s="273"/>
      <c r="C2" s="274"/>
      <c r="D2" s="274"/>
      <c r="E2" s="274"/>
      <c r="F2" s="275"/>
    </row>
    <row r="3" spans="2:11">
      <c r="B3" s="276"/>
      <c r="C3" s="277"/>
      <c r="D3" s="277"/>
      <c r="E3" s="277"/>
      <c r="F3" s="278"/>
    </row>
    <row r="4" spans="2:11">
      <c r="B4" s="276"/>
      <c r="C4" s="277"/>
      <c r="D4" s="277"/>
      <c r="E4" s="277"/>
      <c r="F4" s="278"/>
    </row>
    <row r="5" spans="2:11">
      <c r="B5" s="276"/>
      <c r="C5" s="277"/>
      <c r="D5" s="277"/>
      <c r="E5" s="277"/>
      <c r="F5" s="278"/>
    </row>
    <row r="6" spans="2:11">
      <c r="B6" s="276"/>
      <c r="C6" s="277"/>
      <c r="D6" s="277"/>
      <c r="E6" s="277"/>
      <c r="F6" s="278"/>
    </row>
    <row r="7" spans="2:11">
      <c r="B7" s="276"/>
      <c r="C7" s="277"/>
      <c r="D7" s="277"/>
      <c r="E7" s="277"/>
      <c r="F7" s="278"/>
    </row>
    <row r="8" spans="2:11" ht="13.5" thickBot="1">
      <c r="B8" s="279"/>
      <c r="C8" s="280"/>
      <c r="D8" s="280"/>
      <c r="E8" s="280"/>
      <c r="F8" s="281"/>
    </row>
    <row r="9" spans="2:11" ht="13.5" thickBot="1">
      <c r="B9" s="230" t="s">
        <v>43</v>
      </c>
      <c r="C9" s="231"/>
      <c r="D9" s="231"/>
      <c r="E9" s="231"/>
      <c r="F9" s="232"/>
    </row>
    <row r="10" spans="2:11" s="1" customFormat="1">
      <c r="B10" s="134" t="s">
        <v>102</v>
      </c>
      <c r="C10" s="127" t="s">
        <v>103</v>
      </c>
      <c r="D10" s="128"/>
      <c r="E10" s="128"/>
      <c r="F10" s="129"/>
      <c r="H10" s="88"/>
      <c r="I10" s="88"/>
      <c r="J10" s="88"/>
      <c r="K10" s="88"/>
    </row>
    <row r="11" spans="2:11">
      <c r="B11" s="29" t="s">
        <v>82</v>
      </c>
      <c r="C11" s="35" t="s">
        <v>83</v>
      </c>
      <c r="D11" s="130"/>
      <c r="E11" s="130"/>
      <c r="F11" s="131"/>
    </row>
    <row r="12" spans="2:11">
      <c r="B12" s="29" t="s">
        <v>85</v>
      </c>
      <c r="C12" s="37">
        <v>10102</v>
      </c>
      <c r="D12" s="130"/>
      <c r="E12" s="130"/>
      <c r="F12" s="131"/>
    </row>
    <row r="13" spans="2:11">
      <c r="B13" s="29" t="s">
        <v>69</v>
      </c>
      <c r="C13" s="215">
        <f>+DATOS!C3</f>
        <v>2025</v>
      </c>
      <c r="D13" s="130"/>
      <c r="E13" s="130"/>
      <c r="F13" s="131"/>
    </row>
    <row r="14" spans="2:11" ht="13.5" thickBot="1">
      <c r="B14" s="32" t="s">
        <v>57</v>
      </c>
      <c r="C14" s="38" t="str">
        <f>+DATOS!C4</f>
        <v>2°</v>
      </c>
      <c r="D14" s="132"/>
      <c r="E14" s="132"/>
      <c r="F14" s="133"/>
    </row>
    <row r="15" spans="2:11" ht="26.25" thickBot="1">
      <c r="B15" s="140" t="s">
        <v>8</v>
      </c>
      <c r="C15" s="141" t="s">
        <v>104</v>
      </c>
      <c r="D15" s="142" t="s">
        <v>105</v>
      </c>
      <c r="E15" s="143" t="s">
        <v>106</v>
      </c>
      <c r="F15" s="144" t="s">
        <v>9</v>
      </c>
    </row>
    <row r="16" spans="2:11">
      <c r="B16" s="9" t="s">
        <v>107</v>
      </c>
      <c r="C16" s="124">
        <v>0</v>
      </c>
      <c r="D16" s="124">
        <v>0</v>
      </c>
      <c r="E16" s="124">
        <f>+C16-D16</f>
        <v>0</v>
      </c>
      <c r="F16" s="135"/>
      <c r="G16" s="4"/>
      <c r="H16" s="3"/>
    </row>
    <row r="17" spans="2:7">
      <c r="B17" s="136" t="s">
        <v>108</v>
      </c>
      <c r="C17" s="125">
        <f>+'Anexo 2 Bis'!D15+'Anexo 2 Bis'!D16+'Anexo 2 Bis'!D17</f>
        <v>3902942432.9499993</v>
      </c>
      <c r="D17" s="125">
        <f>+'Anexo 1'!D17</f>
        <v>2855053760.6799998</v>
      </c>
      <c r="E17" s="125">
        <f>+C17-D17</f>
        <v>1047888672.2699995</v>
      </c>
      <c r="F17" s="135" t="s">
        <v>76</v>
      </c>
      <c r="G17" s="4"/>
    </row>
    <row r="18" spans="2:7">
      <c r="B18" s="136" t="s">
        <v>109</v>
      </c>
      <c r="C18" s="124">
        <f>+C16-C17</f>
        <v>-3902942432.9499993</v>
      </c>
      <c r="D18" s="124">
        <f>+D16-D17</f>
        <v>-2855053760.6799998</v>
      </c>
      <c r="E18" s="124">
        <f>+E16-E17</f>
        <v>-1047888672.2699995</v>
      </c>
      <c r="F18" s="135"/>
      <c r="G18" s="226"/>
    </row>
    <row r="19" spans="2:7">
      <c r="B19" s="136" t="s">
        <v>110</v>
      </c>
      <c r="C19" s="126">
        <v>0</v>
      </c>
      <c r="D19" s="124">
        <v>0</v>
      </c>
      <c r="E19" s="124">
        <f>+C19-D19</f>
        <v>0</v>
      </c>
      <c r="F19" s="135"/>
    </row>
    <row r="20" spans="2:7">
      <c r="B20" s="136" t="s">
        <v>111</v>
      </c>
      <c r="C20" s="125">
        <f>+'Anexo 2 Bis'!C18</f>
        <v>4113221.25</v>
      </c>
      <c r="D20" s="125">
        <f>+'Anexo 1'!D20</f>
        <v>48422500</v>
      </c>
      <c r="E20" s="125">
        <f>+C20-D20</f>
        <v>-44309278.75</v>
      </c>
      <c r="F20" s="135" t="s">
        <v>77</v>
      </c>
      <c r="G20" s="226"/>
    </row>
    <row r="21" spans="2:7">
      <c r="B21" s="136" t="s">
        <v>112</v>
      </c>
      <c r="C21" s="124">
        <f>+C18+C19-C20</f>
        <v>-3907055654.1999993</v>
      </c>
      <c r="D21" s="124">
        <f>+D18+D19-D20</f>
        <v>-2903476260.6799998</v>
      </c>
      <c r="E21" s="124">
        <f>+E18+E19-E20</f>
        <v>-1003579393.5199995</v>
      </c>
      <c r="F21" s="135"/>
    </row>
    <row r="22" spans="2:7">
      <c r="B22" s="136" t="s">
        <v>21</v>
      </c>
      <c r="C22" s="124">
        <f>+C16+C19</f>
        <v>0</v>
      </c>
      <c r="D22" s="124">
        <f>+D16-D19</f>
        <v>0</v>
      </c>
      <c r="E22" s="124">
        <f>+E16-E19</f>
        <v>0</v>
      </c>
      <c r="F22" s="135"/>
    </row>
    <row r="23" spans="2:7">
      <c r="B23" s="136" t="s">
        <v>22</v>
      </c>
      <c r="C23" s="125">
        <f>+C17+C20</f>
        <v>3907055654.1999993</v>
      </c>
      <c r="D23" s="125">
        <f>+D17+D20</f>
        <v>2903476260.6799998</v>
      </c>
      <c r="E23" s="125">
        <f>+E17+E20</f>
        <v>1003579393.5199995</v>
      </c>
      <c r="F23" s="135"/>
    </row>
    <row r="24" spans="2:7">
      <c r="B24" s="136" t="s">
        <v>113</v>
      </c>
      <c r="C24" s="124">
        <v>0</v>
      </c>
      <c r="D24" s="124">
        <v>0</v>
      </c>
      <c r="E24" s="124">
        <f>+C24-D24</f>
        <v>0</v>
      </c>
      <c r="F24" s="135"/>
    </row>
    <row r="25" spans="2:7">
      <c r="B25" s="136" t="s">
        <v>114</v>
      </c>
      <c r="C25" s="124">
        <v>0</v>
      </c>
      <c r="D25" s="124">
        <v>0</v>
      </c>
      <c r="E25" s="124">
        <f>+C25-D25</f>
        <v>0</v>
      </c>
      <c r="F25" s="135"/>
    </row>
    <row r="26" spans="2:7">
      <c r="B26" s="136" t="s">
        <v>115</v>
      </c>
      <c r="C26" s="125">
        <f>+C21+C24-C25</f>
        <v>-3907055654.1999993</v>
      </c>
      <c r="D26" s="125">
        <f>+D21+D24-D25</f>
        <v>-2903476260.6799998</v>
      </c>
      <c r="E26" s="125">
        <f>+E21+E24-E25</f>
        <v>-1003579393.5199995</v>
      </c>
      <c r="F26" s="135"/>
    </row>
    <row r="27" spans="2:7">
      <c r="B27" s="136" t="s">
        <v>116</v>
      </c>
      <c r="C27" s="124">
        <v>0</v>
      </c>
      <c r="D27" s="124">
        <v>0</v>
      </c>
      <c r="E27" s="124">
        <f>+C27-D27</f>
        <v>0</v>
      </c>
      <c r="F27" s="135"/>
    </row>
    <row r="28" spans="2:7">
      <c r="B28" s="136" t="s">
        <v>117</v>
      </c>
      <c r="C28" s="124">
        <f>+'Anexo 2 Bis'!D20</f>
        <v>0</v>
      </c>
      <c r="D28" s="124">
        <v>0</v>
      </c>
      <c r="E28" s="124">
        <f>+C28-D28</f>
        <v>0</v>
      </c>
      <c r="F28" s="135"/>
    </row>
    <row r="29" spans="2:7">
      <c r="B29" s="136" t="s">
        <v>118</v>
      </c>
      <c r="C29" s="124">
        <f>+C27-C28</f>
        <v>0</v>
      </c>
      <c r="D29" s="124">
        <f>+D27-D28</f>
        <v>0</v>
      </c>
      <c r="E29" s="124">
        <f>+E27-E28</f>
        <v>0</v>
      </c>
      <c r="F29" s="135"/>
    </row>
    <row r="30" spans="2:7" s="123" customFormat="1" ht="13.5" thickBot="1">
      <c r="B30" s="137" t="s">
        <v>119</v>
      </c>
      <c r="C30" s="138">
        <f>+C26+C29</f>
        <v>-3907055654.1999993</v>
      </c>
      <c r="D30" s="138">
        <f>+D26+D29</f>
        <v>-2903476260.6799998</v>
      </c>
      <c r="E30" s="138">
        <f>+E26+E29</f>
        <v>-1003579393.5199995</v>
      </c>
      <c r="F30" s="139"/>
      <c r="G30" s="11"/>
    </row>
  </sheetData>
  <sheetProtection password="CE38" sheet="1" objects="1" scenarios="1"/>
  <mergeCells count="2">
    <mergeCell ref="B2:F8"/>
    <mergeCell ref="B9:F9"/>
  </mergeCells>
  <phoneticPr fontId="3" type="noConversion"/>
  <pageMargins left="0.78740157480314965" right="0.39370078740157483" top="0.78740157480314965" bottom="0.78740157480314965" header="0" footer="0"/>
  <pageSetup paperSize="9" scale="65" orientation="landscape" horizontalDpi="300" verticalDpi="300" r:id="rId1"/>
  <headerFooter alignWithMargins="0"/>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1:E34"/>
  <sheetViews>
    <sheetView topLeftCell="A7" workbookViewId="0">
      <selection activeCell="B17" sqref="B17"/>
    </sheetView>
  </sheetViews>
  <sheetFormatPr baseColWidth="10" defaultRowHeight="12.75"/>
  <cols>
    <col min="1" max="1" width="4.75" style="8" customWidth="1"/>
    <col min="2" max="2" width="24.125" style="8" bestFit="1" customWidth="1"/>
    <col min="3" max="3" width="20.625" style="87" customWidth="1"/>
    <col min="4" max="4" width="19.875" style="87" customWidth="1"/>
    <col min="5" max="5" width="20.125" style="87" customWidth="1"/>
    <col min="6" max="16384" width="11" style="8"/>
  </cols>
  <sheetData>
    <row r="1" spans="1:5" ht="13.5" thickBot="1"/>
    <row r="2" spans="1:5">
      <c r="B2" s="242"/>
      <c r="C2" s="243"/>
      <c r="D2" s="243"/>
      <c r="E2" s="244"/>
    </row>
    <row r="3" spans="1:5">
      <c r="B3" s="245"/>
      <c r="C3" s="246"/>
      <c r="D3" s="246"/>
      <c r="E3" s="247"/>
    </row>
    <row r="4" spans="1:5">
      <c r="B4" s="245"/>
      <c r="C4" s="246"/>
      <c r="D4" s="246"/>
      <c r="E4" s="247"/>
    </row>
    <row r="5" spans="1:5">
      <c r="B5" s="245"/>
      <c r="C5" s="246"/>
      <c r="D5" s="246"/>
      <c r="E5" s="247"/>
    </row>
    <row r="6" spans="1:5">
      <c r="B6" s="245"/>
      <c r="C6" s="246"/>
      <c r="D6" s="246"/>
      <c r="E6" s="247"/>
    </row>
    <row r="7" spans="1:5">
      <c r="B7" s="245"/>
      <c r="C7" s="246"/>
      <c r="D7" s="246"/>
      <c r="E7" s="247"/>
    </row>
    <row r="8" spans="1:5" ht="13.5" thickBot="1">
      <c r="B8" s="248"/>
      <c r="C8" s="249"/>
      <c r="D8" s="249"/>
      <c r="E8" s="250"/>
    </row>
    <row r="9" spans="1:5" ht="13.5" thickBot="1">
      <c r="B9" s="230" t="s">
        <v>43</v>
      </c>
      <c r="C9" s="231"/>
      <c r="D9" s="231"/>
      <c r="E9" s="232"/>
    </row>
    <row r="10" spans="1:5" ht="15" customHeight="1">
      <c r="B10" s="104" t="s">
        <v>98</v>
      </c>
      <c r="C10" s="105" t="s">
        <v>97</v>
      </c>
      <c r="D10" s="106"/>
      <c r="E10" s="107"/>
    </row>
    <row r="11" spans="1:5" ht="15.75" customHeight="1">
      <c r="B11" s="29" t="s">
        <v>82</v>
      </c>
      <c r="C11" s="35" t="s">
        <v>83</v>
      </c>
      <c r="D11" s="108"/>
      <c r="E11" s="109"/>
    </row>
    <row r="12" spans="1:5">
      <c r="A12" s="88"/>
      <c r="B12" s="29" t="s">
        <v>85</v>
      </c>
      <c r="C12" s="37">
        <v>10102</v>
      </c>
      <c r="D12" s="110"/>
      <c r="E12" s="111"/>
    </row>
    <row r="13" spans="1:5">
      <c r="A13" s="88"/>
      <c r="B13" s="29" t="s">
        <v>69</v>
      </c>
      <c r="C13" s="215">
        <f>+DATOS!C3</f>
        <v>2025</v>
      </c>
      <c r="D13" s="110"/>
      <c r="E13" s="111"/>
    </row>
    <row r="14" spans="1:5" ht="13.5" thickBot="1">
      <c r="A14" s="88"/>
      <c r="B14" s="32" t="s">
        <v>57</v>
      </c>
      <c r="C14" s="38" t="str">
        <f>+DATOS!C4</f>
        <v>2°</v>
      </c>
      <c r="D14" s="112"/>
      <c r="E14" s="113"/>
    </row>
    <row r="15" spans="1:5" ht="39" customHeight="1" thickBot="1">
      <c r="B15" s="93" t="s">
        <v>8</v>
      </c>
      <c r="C15" s="116" t="s">
        <v>99</v>
      </c>
      <c r="D15" s="118" t="s">
        <v>100</v>
      </c>
      <c r="E15" s="117" t="s">
        <v>101</v>
      </c>
    </row>
    <row r="16" spans="1:5" ht="13.5" thickBot="1">
      <c r="A16" s="220"/>
      <c r="B16" s="100" t="s">
        <v>28</v>
      </c>
      <c r="C16" s="101">
        <f>+'[1]Anexo 6'!$E$16</f>
        <v>231399861.20000041</v>
      </c>
      <c r="D16" s="119">
        <f>+SUM(D17:D22)</f>
        <v>98441407.029999733</v>
      </c>
      <c r="E16" s="102">
        <f>+SUM(E17:E22)</f>
        <v>329841268.23000014</v>
      </c>
    </row>
    <row r="17" spans="1:5">
      <c r="A17" s="220"/>
      <c r="B17" s="94" t="s">
        <v>29</v>
      </c>
      <c r="C17" s="96">
        <v>231010637.31000042</v>
      </c>
      <c r="D17" s="120">
        <f>+'Anexo 2 Bis'!H15</f>
        <v>98441407.029999733</v>
      </c>
      <c r="E17" s="98">
        <f t="shared" ref="E17:E22" si="0">+C17+D17</f>
        <v>329452044.34000015</v>
      </c>
    </row>
    <row r="18" spans="1:5">
      <c r="A18" s="220"/>
      <c r="B18" s="94" t="s">
        <v>30</v>
      </c>
      <c r="C18" s="96">
        <v>0</v>
      </c>
      <c r="D18" s="121">
        <v>0</v>
      </c>
      <c r="E18" s="98">
        <f t="shared" si="0"/>
        <v>0</v>
      </c>
    </row>
    <row r="19" spans="1:5">
      <c r="A19" s="220"/>
      <c r="B19" s="94" t="s">
        <v>31</v>
      </c>
      <c r="C19" s="96">
        <v>0</v>
      </c>
      <c r="D19" s="121">
        <v>0</v>
      </c>
      <c r="E19" s="98">
        <f t="shared" si="0"/>
        <v>0</v>
      </c>
    </row>
    <row r="20" spans="1:5">
      <c r="A20" s="220"/>
      <c r="B20" s="94" t="s">
        <v>32</v>
      </c>
      <c r="C20" s="96">
        <v>389223.89</v>
      </c>
      <c r="D20" s="121">
        <f>+'Anexo 2 Bis'!H17</f>
        <v>0</v>
      </c>
      <c r="E20" s="98">
        <f t="shared" si="0"/>
        <v>389223.89</v>
      </c>
    </row>
    <row r="21" spans="1:5">
      <c r="A21" s="220"/>
      <c r="B21" s="94" t="s">
        <v>33</v>
      </c>
      <c r="C21" s="96">
        <v>0</v>
      </c>
      <c r="D21" s="121">
        <f>+'Anexo 2 Bis'!G19+'Anexo 2 Bis'!H19</f>
        <v>0</v>
      </c>
      <c r="E21" s="98">
        <f t="shared" si="0"/>
        <v>0</v>
      </c>
    </row>
    <row r="22" spans="1:5" ht="13.5" thickBot="1">
      <c r="A22" s="220"/>
      <c r="B22" s="94" t="s">
        <v>34</v>
      </c>
      <c r="C22" s="96">
        <v>0</v>
      </c>
      <c r="D22" s="122">
        <f>+'Anexo 2 Bis'!G20+'Anexo 2 Bis'!H20</f>
        <v>0</v>
      </c>
      <c r="E22" s="98">
        <f t="shared" si="0"/>
        <v>0</v>
      </c>
    </row>
    <row r="23" spans="1:5" ht="13.5" thickBot="1">
      <c r="A23" s="220"/>
      <c r="B23" s="100" t="s">
        <v>35</v>
      </c>
      <c r="C23" s="101">
        <f>+SUM(C24:C27)</f>
        <v>0</v>
      </c>
      <c r="D23" s="119">
        <f>+SUM(D24:D27)</f>
        <v>0</v>
      </c>
      <c r="E23" s="102">
        <f>+SUM(E24:E27)</f>
        <v>0</v>
      </c>
    </row>
    <row r="24" spans="1:5">
      <c r="A24" s="220"/>
      <c r="B24" s="94" t="s">
        <v>36</v>
      </c>
      <c r="C24" s="96">
        <v>0</v>
      </c>
      <c r="D24" s="120">
        <f>+'Anexo 2 Bis'!G18+'Anexo 2 Bis'!H18</f>
        <v>0</v>
      </c>
      <c r="E24" s="98">
        <f t="shared" ref="E24:E29" si="1">+C24+D24</f>
        <v>0</v>
      </c>
    </row>
    <row r="25" spans="1:5">
      <c r="A25" s="220"/>
      <c r="B25" s="94" t="s">
        <v>37</v>
      </c>
      <c r="C25" s="96">
        <v>0</v>
      </c>
      <c r="D25" s="121">
        <f>+'Anexo 2 Bis'!G19+'Anexo 2 Bis'!H19</f>
        <v>0</v>
      </c>
      <c r="E25" s="98">
        <f t="shared" si="1"/>
        <v>0</v>
      </c>
    </row>
    <row r="26" spans="1:5">
      <c r="A26" s="220"/>
      <c r="B26" s="94" t="s">
        <v>38</v>
      </c>
      <c r="C26" s="96">
        <v>0</v>
      </c>
      <c r="D26" s="121">
        <v>0</v>
      </c>
      <c r="E26" s="98">
        <f t="shared" si="1"/>
        <v>0</v>
      </c>
    </row>
    <row r="27" spans="1:5" ht="13.5" thickBot="1">
      <c r="A27" s="220"/>
      <c r="B27" s="94" t="s">
        <v>39</v>
      </c>
      <c r="C27" s="96">
        <v>0</v>
      </c>
      <c r="D27" s="122">
        <v>0</v>
      </c>
      <c r="E27" s="98">
        <f t="shared" si="1"/>
        <v>0</v>
      </c>
    </row>
    <row r="28" spans="1:5" ht="13.5" thickBot="1">
      <c r="A28" s="220"/>
      <c r="B28" s="100" t="s">
        <v>40</v>
      </c>
      <c r="C28" s="101">
        <v>0</v>
      </c>
      <c r="D28" s="119">
        <v>0</v>
      </c>
      <c r="E28" s="102">
        <f t="shared" si="1"/>
        <v>0</v>
      </c>
    </row>
    <row r="29" spans="1:5" ht="13.5" thickBot="1">
      <c r="A29" s="220"/>
      <c r="B29" s="95" t="s">
        <v>41</v>
      </c>
      <c r="C29" s="97">
        <v>0</v>
      </c>
      <c r="D29" s="119">
        <f>+'Anexo 2 Bis'!H20+'Anexo 2 Bis'!G20</f>
        <v>0</v>
      </c>
      <c r="E29" s="99">
        <f t="shared" si="1"/>
        <v>0</v>
      </c>
    </row>
    <row r="30" spans="1:5" ht="13.5" thickBot="1">
      <c r="B30" s="100" t="s">
        <v>42</v>
      </c>
      <c r="C30" s="101">
        <f>+C16+C23+C28+C29</f>
        <v>231399861.20000041</v>
      </c>
      <c r="D30" s="119">
        <f>+D16+D23+D28+D29</f>
        <v>98441407.029999733</v>
      </c>
      <c r="E30" s="102">
        <f>+E16+E23+E28+E29</f>
        <v>329841268.23000014</v>
      </c>
    </row>
    <row r="31" spans="1:5" ht="48.75" customHeight="1"/>
    <row r="32" spans="1:5">
      <c r="B32" s="91"/>
      <c r="C32" s="92"/>
      <c r="E32" s="115"/>
    </row>
    <row r="33" spans="2:5" ht="11.25" customHeight="1">
      <c r="B33" s="91"/>
      <c r="C33" s="92"/>
      <c r="E33" s="115"/>
    </row>
    <row r="34" spans="2:5" ht="9.75" customHeight="1">
      <c r="B34" s="92"/>
      <c r="C34" s="92"/>
      <c r="E34" s="115"/>
    </row>
  </sheetData>
  <sheetProtection password="CE38" sheet="1" objects="1" scenarios="1"/>
  <mergeCells count="2">
    <mergeCell ref="B9:E9"/>
    <mergeCell ref="B2:E8"/>
  </mergeCells>
  <phoneticPr fontId="2" type="noConversion"/>
  <printOptions horizontalCentered="1"/>
  <pageMargins left="0.59055118110236227" right="0.78740157480314965" top="0.98425196850393704" bottom="0.98425196850393704" header="0" footer="0"/>
  <pageSetup paperSize="9" scale="8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sheetPr>
    <tabColor rgb="FF92D050"/>
  </sheetPr>
  <dimension ref="A1:O29"/>
  <sheetViews>
    <sheetView topLeftCell="A13" workbookViewId="0">
      <selection activeCell="O15" sqref="O15"/>
    </sheetView>
  </sheetViews>
  <sheetFormatPr baseColWidth="10" defaultRowHeight="12.75"/>
  <cols>
    <col min="1" max="1" width="4.25" style="8" customWidth="1"/>
    <col min="2" max="2" width="23" style="8" customWidth="1"/>
    <col min="3" max="3" width="6.625" style="8" customWidth="1"/>
    <col min="4" max="4" width="14.625" style="8" bestFit="1" customWidth="1"/>
    <col min="5" max="5" width="4.75" style="8" bestFit="1" customWidth="1"/>
    <col min="6" max="6" width="5.625" style="8" customWidth="1"/>
    <col min="7" max="7" width="6.625" style="8" customWidth="1"/>
    <col min="8" max="8" width="17.5" style="8" customWidth="1"/>
    <col min="9" max="9" width="18" style="8" customWidth="1"/>
    <col min="10" max="10" width="15.375" style="8" customWidth="1"/>
    <col min="11" max="11" width="17.375" style="8" customWidth="1"/>
    <col min="12" max="12" width="6.625" style="8" bestFit="1" customWidth="1"/>
    <col min="13" max="14" width="9.375" style="8" customWidth="1"/>
    <col min="15" max="15" width="13.875" style="8" customWidth="1"/>
    <col min="16" max="16384" width="11" style="8"/>
  </cols>
  <sheetData>
    <row r="1" spans="1:15" ht="13.5" thickBot="1"/>
    <row r="2" spans="1:15" ht="105" customHeight="1" thickBot="1">
      <c r="A2" s="60"/>
      <c r="B2" s="82"/>
      <c r="C2" s="83"/>
      <c r="D2" s="83"/>
      <c r="E2" s="83"/>
      <c r="F2" s="83"/>
      <c r="G2" s="83"/>
      <c r="H2" s="83"/>
      <c r="I2" s="83"/>
      <c r="J2" s="83"/>
      <c r="K2" s="84"/>
    </row>
    <row r="3" spans="1:15" ht="13.5" thickBot="1">
      <c r="A3" s="61"/>
      <c r="B3" s="230" t="s">
        <v>43</v>
      </c>
      <c r="C3" s="231"/>
      <c r="D3" s="231"/>
      <c r="E3" s="231"/>
      <c r="F3" s="231"/>
      <c r="G3" s="231"/>
      <c r="H3" s="231"/>
      <c r="I3" s="231"/>
      <c r="J3" s="231"/>
      <c r="K3" s="232"/>
    </row>
    <row r="4" spans="1:15">
      <c r="A4" s="61"/>
      <c r="B4" s="85" t="s">
        <v>94</v>
      </c>
      <c r="C4" s="86" t="s">
        <v>95</v>
      </c>
      <c r="D4" s="80"/>
      <c r="E4" s="80"/>
      <c r="F4" s="80"/>
      <c r="G4" s="80"/>
      <c r="H4" s="80"/>
      <c r="I4" s="80"/>
      <c r="J4" s="80"/>
      <c r="K4" s="36"/>
    </row>
    <row r="5" spans="1:15">
      <c r="A5" s="61"/>
      <c r="B5" s="79"/>
      <c r="C5" s="86" t="s">
        <v>96</v>
      </c>
      <c r="D5" s="80"/>
      <c r="E5" s="80"/>
      <c r="F5" s="80"/>
      <c r="G5" s="80"/>
      <c r="H5" s="80"/>
      <c r="I5" s="80"/>
      <c r="J5" s="80"/>
      <c r="K5" s="36"/>
    </row>
    <row r="6" spans="1:15">
      <c r="A6" s="61"/>
      <c r="B6" s="29" t="s">
        <v>82</v>
      </c>
      <c r="C6" s="35" t="s">
        <v>83</v>
      </c>
      <c r="D6" s="80"/>
      <c r="E6" s="80"/>
      <c r="F6" s="80"/>
      <c r="G6" s="80"/>
      <c r="H6" s="80"/>
      <c r="I6" s="80"/>
      <c r="J6" s="80"/>
      <c r="K6" s="36"/>
    </row>
    <row r="7" spans="1:15">
      <c r="A7" s="61"/>
      <c r="B7" s="29" t="s">
        <v>85</v>
      </c>
      <c r="C7" s="37">
        <v>10102</v>
      </c>
      <c r="D7" s="80"/>
      <c r="E7" s="80"/>
      <c r="F7" s="80"/>
      <c r="G7" s="80"/>
      <c r="H7" s="80"/>
      <c r="I7" s="80"/>
      <c r="J7" s="80"/>
      <c r="K7" s="36"/>
    </row>
    <row r="8" spans="1:15">
      <c r="A8" s="61"/>
      <c r="B8" s="29" t="s">
        <v>69</v>
      </c>
      <c r="C8" s="215">
        <f>+DATOS!C3</f>
        <v>2025</v>
      </c>
      <c r="D8" s="80"/>
      <c r="E8" s="80"/>
      <c r="F8" s="80"/>
      <c r="G8" s="80"/>
      <c r="H8" s="80"/>
      <c r="I8" s="80"/>
      <c r="J8" s="80"/>
      <c r="K8" s="36"/>
    </row>
    <row r="9" spans="1:15" ht="13.5" thickBot="1">
      <c r="A9" s="61"/>
      <c r="B9" s="32" t="s">
        <v>57</v>
      </c>
      <c r="C9" s="38" t="str">
        <f>+DATOS!C4</f>
        <v>2°</v>
      </c>
      <c r="D9" s="81"/>
      <c r="E9" s="81"/>
      <c r="F9" s="81"/>
      <c r="G9" s="81"/>
      <c r="H9" s="81"/>
      <c r="I9" s="81"/>
      <c r="J9" s="81"/>
      <c r="K9" s="39"/>
    </row>
    <row r="10" spans="1:15" ht="15.75" customHeight="1" thickBot="1">
      <c r="A10" s="61"/>
      <c r="B10" s="61"/>
      <c r="C10" s="61"/>
      <c r="D10" s="61"/>
      <c r="E10" s="61"/>
      <c r="F10" s="61"/>
      <c r="G10" s="61"/>
      <c r="H10" s="61"/>
      <c r="I10" s="61"/>
      <c r="J10" s="61"/>
    </row>
    <row r="11" spans="1:15" ht="15" customHeight="1" thickBot="1">
      <c r="B11" s="282" t="s">
        <v>56</v>
      </c>
      <c r="C11" s="283"/>
      <c r="D11" s="284" t="s">
        <v>55</v>
      </c>
      <c r="E11" s="285"/>
      <c r="F11" s="285"/>
      <c r="G11" s="285"/>
      <c r="H11" s="285"/>
      <c r="I11" s="286"/>
    </row>
    <row r="12" spans="1:15" ht="15" customHeight="1">
      <c r="B12" s="284" t="s">
        <v>52</v>
      </c>
      <c r="C12" s="286"/>
      <c r="D12" s="289" t="s">
        <v>51</v>
      </c>
      <c r="E12" s="290"/>
      <c r="F12" s="290"/>
      <c r="G12" s="290"/>
      <c r="H12" s="291" t="s">
        <v>50</v>
      </c>
      <c r="I12" s="291" t="s">
        <v>58</v>
      </c>
    </row>
    <row r="13" spans="1:15" ht="30.75" customHeight="1" thickBot="1">
      <c r="B13" s="287"/>
      <c r="C13" s="288"/>
      <c r="D13" s="62" t="s">
        <v>49</v>
      </c>
      <c r="E13" s="63" t="s">
        <v>48</v>
      </c>
      <c r="F13" s="63" t="s">
        <v>47</v>
      </c>
      <c r="G13" s="73" t="s">
        <v>46</v>
      </c>
      <c r="H13" s="292"/>
      <c r="I13" s="292"/>
    </row>
    <row r="14" spans="1:15" ht="13.5" thickBot="1">
      <c r="B14" s="310" t="s">
        <v>45</v>
      </c>
      <c r="C14" s="311"/>
      <c r="D14" s="64">
        <v>314</v>
      </c>
      <c r="E14" s="65">
        <v>2</v>
      </c>
      <c r="F14" s="65">
        <v>4</v>
      </c>
      <c r="G14" s="74">
        <f>+D14+E14-F14</f>
        <v>312</v>
      </c>
      <c r="H14" s="66">
        <v>2680600759.3999996</v>
      </c>
      <c r="I14" s="67">
        <v>4659799668.0100002</v>
      </c>
    </row>
    <row r="15" spans="1:15" ht="13.5" thickBot="1">
      <c r="B15" s="61"/>
      <c r="C15" s="61"/>
      <c r="D15" s="61"/>
      <c r="E15" s="61"/>
      <c r="F15" s="61"/>
      <c r="G15" s="61"/>
      <c r="H15" s="61"/>
      <c r="I15" s="61"/>
      <c r="J15" s="61"/>
      <c r="K15" s="61"/>
      <c r="L15" s="61"/>
      <c r="M15" s="61"/>
      <c r="N15" s="61"/>
      <c r="O15" s="61"/>
    </row>
    <row r="16" spans="1:15">
      <c r="B16" s="293" t="s">
        <v>56</v>
      </c>
      <c r="C16" s="318"/>
      <c r="D16" s="289" t="s">
        <v>54</v>
      </c>
      <c r="E16" s="290"/>
      <c r="F16" s="290"/>
      <c r="G16" s="290"/>
      <c r="H16" s="290"/>
      <c r="I16" s="319"/>
      <c r="J16" s="61"/>
      <c r="K16" s="61"/>
      <c r="L16" s="61"/>
      <c r="M16" s="61"/>
      <c r="N16" s="61"/>
      <c r="O16" s="61"/>
    </row>
    <row r="17" spans="2:15">
      <c r="B17" s="313" t="s">
        <v>52</v>
      </c>
      <c r="C17" s="314"/>
      <c r="D17" s="315" t="s">
        <v>51</v>
      </c>
      <c r="E17" s="316"/>
      <c r="F17" s="316"/>
      <c r="G17" s="316"/>
      <c r="H17" s="317" t="s">
        <v>50</v>
      </c>
      <c r="I17" s="317" t="s">
        <v>58</v>
      </c>
      <c r="J17" s="61"/>
      <c r="K17" s="61"/>
      <c r="L17" s="61"/>
      <c r="M17" s="61"/>
      <c r="N17" s="61"/>
      <c r="O17" s="61"/>
    </row>
    <row r="18" spans="2:15" ht="13.5" customHeight="1" thickBot="1">
      <c r="B18" s="287"/>
      <c r="C18" s="288"/>
      <c r="D18" s="62" t="s">
        <v>49</v>
      </c>
      <c r="E18" s="63" t="s">
        <v>48</v>
      </c>
      <c r="F18" s="63" t="s">
        <v>47</v>
      </c>
      <c r="G18" s="73" t="s">
        <v>46</v>
      </c>
      <c r="H18" s="292"/>
      <c r="I18" s="292"/>
    </row>
    <row r="19" spans="2:15" ht="13.5" thickBot="1">
      <c r="B19" s="310" t="s">
        <v>45</v>
      </c>
      <c r="C19" s="311"/>
      <c r="D19" s="64">
        <v>114</v>
      </c>
      <c r="E19" s="65">
        <v>9</v>
      </c>
      <c r="F19" s="65">
        <v>5</v>
      </c>
      <c r="G19" s="74">
        <f>+D19+E19-F19</f>
        <v>118</v>
      </c>
      <c r="H19" s="66">
        <v>994036562.13999987</v>
      </c>
      <c r="I19" s="67">
        <v>1688951749.73</v>
      </c>
    </row>
    <row r="20" spans="2:15" ht="13.5" thickBot="1"/>
    <row r="21" spans="2:15" ht="13.5" thickBot="1">
      <c r="B21" s="320" t="s">
        <v>56</v>
      </c>
      <c r="C21" s="321"/>
      <c r="D21" s="320" t="s">
        <v>53</v>
      </c>
      <c r="E21" s="322"/>
      <c r="F21" s="322"/>
      <c r="G21" s="322"/>
      <c r="H21" s="322"/>
      <c r="I21" s="322"/>
      <c r="J21" s="322"/>
      <c r="K21" s="323"/>
    </row>
    <row r="22" spans="2:15" ht="12.75" customHeight="1">
      <c r="B22" s="293" t="s">
        <v>52</v>
      </c>
      <c r="C22" s="318"/>
      <c r="D22" s="293" t="s">
        <v>51</v>
      </c>
      <c r="E22" s="294"/>
      <c r="F22" s="294"/>
      <c r="G22" s="294"/>
      <c r="H22" s="294" t="s">
        <v>59</v>
      </c>
      <c r="I22" s="294" t="s">
        <v>50</v>
      </c>
      <c r="J22" s="296" t="s">
        <v>60</v>
      </c>
      <c r="K22" s="291" t="s">
        <v>58</v>
      </c>
    </row>
    <row r="23" spans="2:15" ht="13.5" customHeight="1" thickBot="1">
      <c r="B23" s="309"/>
      <c r="C23" s="324"/>
      <c r="D23" s="62" t="s">
        <v>49</v>
      </c>
      <c r="E23" s="68" t="s">
        <v>48</v>
      </c>
      <c r="F23" s="68" t="s">
        <v>47</v>
      </c>
      <c r="G23" s="75" t="s">
        <v>46</v>
      </c>
      <c r="H23" s="295"/>
      <c r="I23" s="295"/>
      <c r="J23" s="297"/>
      <c r="K23" s="292"/>
    </row>
    <row r="24" spans="2:15" ht="13.5" thickBot="1">
      <c r="B24" s="298" t="s">
        <v>45</v>
      </c>
      <c r="C24" s="312"/>
      <c r="D24" s="64">
        <f>+D14+D19</f>
        <v>428</v>
      </c>
      <c r="E24" s="69">
        <f>+E14+E19</f>
        <v>11</v>
      </c>
      <c r="F24" s="69">
        <f>+F14+F19</f>
        <v>9</v>
      </c>
      <c r="G24" s="69">
        <f>+D24+E24-F24</f>
        <v>430</v>
      </c>
      <c r="H24" s="70">
        <v>0</v>
      </c>
      <c r="I24" s="70">
        <f>+H14+H19</f>
        <v>3674637321.5399995</v>
      </c>
      <c r="J24" s="76">
        <v>1476331.8</v>
      </c>
      <c r="K24" s="77">
        <f>+I14+I19</f>
        <v>6348751417.7399998</v>
      </c>
    </row>
    <row r="25" spans="2:15" ht="13.5" thickBot="1">
      <c r="K25" s="87"/>
    </row>
    <row r="26" spans="2:15">
      <c r="B26" s="293" t="s">
        <v>56</v>
      </c>
      <c r="C26" s="294"/>
      <c r="D26" s="294" t="s">
        <v>80</v>
      </c>
      <c r="E26" s="294"/>
      <c r="F26" s="304"/>
    </row>
    <row r="27" spans="2:15" ht="12.75" customHeight="1">
      <c r="B27" s="307" t="s">
        <v>52</v>
      </c>
      <c r="C27" s="308"/>
      <c r="D27" s="300" t="s">
        <v>154</v>
      </c>
      <c r="E27" s="300" t="s">
        <v>155</v>
      </c>
      <c r="F27" s="302"/>
    </row>
    <row r="28" spans="2:15" ht="13.5" thickBot="1">
      <c r="B28" s="309"/>
      <c r="C28" s="295"/>
      <c r="D28" s="301"/>
      <c r="E28" s="301"/>
      <c r="F28" s="303"/>
    </row>
    <row r="29" spans="2:15" ht="13.5" thickBot="1">
      <c r="B29" s="298" t="s">
        <v>45</v>
      </c>
      <c r="C29" s="299"/>
      <c r="D29" s="72">
        <v>204561577.71000001</v>
      </c>
      <c r="E29" s="305">
        <f>+'Anexo 20'!F16</f>
        <v>104</v>
      </c>
      <c r="F29" s="306"/>
    </row>
  </sheetData>
  <sheetProtection password="CE38" sheet="1" objects="1" scenarios="1"/>
  <mergeCells count="31">
    <mergeCell ref="B3:K3"/>
    <mergeCell ref="B26:C26"/>
    <mergeCell ref="B27:C28"/>
    <mergeCell ref="B19:C19"/>
    <mergeCell ref="B24:C24"/>
    <mergeCell ref="B17:C18"/>
    <mergeCell ref="D17:G17"/>
    <mergeCell ref="H17:H18"/>
    <mergeCell ref="I17:I18"/>
    <mergeCell ref="I12:I13"/>
    <mergeCell ref="B16:C16"/>
    <mergeCell ref="D16:I16"/>
    <mergeCell ref="B14:C14"/>
    <mergeCell ref="B21:C21"/>
    <mergeCell ref="D21:K21"/>
    <mergeCell ref="B22:C23"/>
    <mergeCell ref="B29:C29"/>
    <mergeCell ref="D27:D28"/>
    <mergeCell ref="E27:F28"/>
    <mergeCell ref="D26:F26"/>
    <mergeCell ref="E29:F29"/>
    <mergeCell ref="D22:G22"/>
    <mergeCell ref="H22:H23"/>
    <mergeCell ref="I22:I23"/>
    <mergeCell ref="J22:J23"/>
    <mergeCell ref="K22:K23"/>
    <mergeCell ref="B11:C11"/>
    <mergeCell ref="D11:I11"/>
    <mergeCell ref="B12:C13"/>
    <mergeCell ref="D12:G12"/>
    <mergeCell ref="H12:H13"/>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sheetPr>
    <tabColor rgb="FF92D050"/>
    <pageSetUpPr fitToPage="1"/>
  </sheetPr>
  <dimension ref="B1:I17"/>
  <sheetViews>
    <sheetView workbookViewId="0">
      <selection activeCell="I10" sqref="I10"/>
    </sheetView>
  </sheetViews>
  <sheetFormatPr baseColWidth="10" defaultRowHeight="12.75"/>
  <cols>
    <col min="1" max="1" width="3.5" style="8" customWidth="1"/>
    <col min="2" max="2" width="23.875" style="8" bestFit="1" customWidth="1"/>
    <col min="3" max="3" width="14" style="8" customWidth="1"/>
    <col min="4" max="4" width="5.25" style="8" customWidth="1"/>
    <col min="5" max="5" width="5.25" style="8" bestFit="1" customWidth="1"/>
    <col min="6" max="6" width="13.875" style="8" customWidth="1"/>
    <col min="7" max="7" width="24.125" style="8" customWidth="1"/>
    <col min="8" max="16384" width="11" style="8"/>
  </cols>
  <sheetData>
    <row r="1" spans="2:9" ht="13.5" thickBot="1"/>
    <row r="2" spans="2:9">
      <c r="B2" s="17"/>
      <c r="C2" s="18"/>
      <c r="D2" s="18"/>
      <c r="E2" s="18"/>
      <c r="F2" s="18"/>
      <c r="G2" s="19"/>
    </row>
    <row r="3" spans="2:9">
      <c r="B3" s="5"/>
      <c r="C3" s="6"/>
      <c r="D3" s="6"/>
      <c r="E3" s="6"/>
      <c r="F3" s="6"/>
      <c r="G3" s="7"/>
    </row>
    <row r="4" spans="2:9">
      <c r="B4" s="5"/>
      <c r="C4" s="6"/>
      <c r="D4" s="6"/>
      <c r="E4" s="6"/>
      <c r="F4" s="6"/>
      <c r="G4" s="7"/>
    </row>
    <row r="5" spans="2:9">
      <c r="B5" s="5"/>
      <c r="C5" s="6"/>
      <c r="D5" s="6"/>
      <c r="E5" s="6"/>
      <c r="F5" s="6"/>
      <c r="G5" s="7"/>
    </row>
    <row r="6" spans="2:9">
      <c r="B6" s="5"/>
      <c r="C6" s="6"/>
      <c r="D6" s="6"/>
      <c r="E6" s="6"/>
      <c r="F6" s="6"/>
      <c r="G6" s="7"/>
    </row>
    <row r="7" spans="2:9">
      <c r="B7" s="5"/>
      <c r="C7" s="6"/>
      <c r="D7" s="6"/>
      <c r="E7" s="6"/>
      <c r="F7" s="6"/>
      <c r="G7" s="7"/>
    </row>
    <row r="8" spans="2:9" ht="13.5" thickBot="1">
      <c r="B8" s="12"/>
      <c r="C8" s="20"/>
      <c r="D8" s="20"/>
      <c r="E8" s="20"/>
      <c r="F8" s="20"/>
      <c r="G8" s="21"/>
    </row>
    <row r="9" spans="2:9" ht="13.5" thickBot="1">
      <c r="B9" s="230" t="s">
        <v>43</v>
      </c>
      <c r="C9" s="231"/>
      <c r="D9" s="231"/>
      <c r="E9" s="231"/>
      <c r="F9" s="231"/>
      <c r="G9" s="232"/>
    </row>
    <row r="10" spans="2:9">
      <c r="B10" s="27" t="s">
        <v>63</v>
      </c>
      <c r="C10" s="58" t="s">
        <v>64</v>
      </c>
      <c r="D10" s="58"/>
      <c r="E10" s="40"/>
      <c r="F10" s="40"/>
      <c r="G10" s="36"/>
      <c r="I10" s="44"/>
    </row>
    <row r="11" spans="2:9">
      <c r="B11" s="29" t="s">
        <v>82</v>
      </c>
      <c r="C11" s="35" t="s">
        <v>83</v>
      </c>
      <c r="D11" s="40"/>
      <c r="E11" s="40"/>
      <c r="F11" s="40"/>
      <c r="G11" s="36"/>
    </row>
    <row r="12" spans="2:9">
      <c r="B12" s="29" t="s">
        <v>85</v>
      </c>
      <c r="C12" s="37">
        <v>10102</v>
      </c>
      <c r="D12" s="40"/>
      <c r="E12" s="40"/>
      <c r="F12" s="40"/>
      <c r="G12" s="36"/>
    </row>
    <row r="13" spans="2:9">
      <c r="B13" s="29" t="s">
        <v>69</v>
      </c>
      <c r="C13" s="215">
        <f>+DATOS!C3</f>
        <v>2025</v>
      </c>
      <c r="D13" s="40"/>
      <c r="E13" s="40"/>
      <c r="F13" s="40"/>
      <c r="G13" s="36"/>
    </row>
    <row r="14" spans="2:9" ht="13.5" thickBot="1">
      <c r="B14" s="32" t="s">
        <v>57</v>
      </c>
      <c r="C14" s="38" t="str">
        <f>+DATOS!C4</f>
        <v>2°</v>
      </c>
      <c r="D14" s="59"/>
      <c r="E14" s="59"/>
      <c r="F14" s="59"/>
      <c r="G14" s="39"/>
    </row>
    <row r="15" spans="2:9" s="50" customFormat="1">
      <c r="B15" s="47" t="s">
        <v>65</v>
      </c>
      <c r="C15" s="48" t="s">
        <v>92</v>
      </c>
      <c r="D15" s="53" t="s">
        <v>48</v>
      </c>
      <c r="E15" s="48" t="s">
        <v>47</v>
      </c>
      <c r="F15" s="48" t="s">
        <v>93</v>
      </c>
      <c r="G15" s="49" t="s">
        <v>66</v>
      </c>
    </row>
    <row r="16" spans="2:9">
      <c r="B16" s="45" t="s">
        <v>67</v>
      </c>
      <c r="C16" s="46">
        <v>92</v>
      </c>
      <c r="D16" s="54">
        <v>19</v>
      </c>
      <c r="E16" s="46">
        <v>7</v>
      </c>
      <c r="F16" s="46">
        <f>C16+D16-E16</f>
        <v>104</v>
      </c>
      <c r="G16" s="55">
        <v>130365247.21000001</v>
      </c>
    </row>
    <row r="17" spans="2:7" s="50" customFormat="1" ht="13.5" thickBot="1">
      <c r="B17" s="51" t="s">
        <v>68</v>
      </c>
      <c r="C17" s="52">
        <f>SUM(C16:C16)</f>
        <v>92</v>
      </c>
      <c r="D17" s="56">
        <f>+SUM(D16:D16)</f>
        <v>19</v>
      </c>
      <c r="E17" s="52">
        <f>SUM(E16:E16)</f>
        <v>7</v>
      </c>
      <c r="F17" s="52">
        <f>SUM(F16:F16)</f>
        <v>104</v>
      </c>
      <c r="G17" s="57">
        <f>SUM(G16:G16)</f>
        <v>130365247.21000001</v>
      </c>
    </row>
  </sheetData>
  <sheetProtection password="CE38" sheet="1" objects="1" scenarios="1"/>
  <mergeCells count="1">
    <mergeCell ref="B9:G9"/>
  </mergeCells>
  <pageMargins left="0.31496062992126" right="0.118110236220472" top="0.74803149606299202" bottom="0.74803149606299202" header="0.31496062992126" footer="0.31496062992126"/>
  <pageSetup paperSize="9" orientation="landscape" r:id="rId1"/>
  <drawing r:id="rId2"/>
</worksheet>
</file>

<file path=xl/worksheets/sheet9.xml><?xml version="1.0" encoding="utf-8"?>
<worksheet xmlns="http://schemas.openxmlformats.org/spreadsheetml/2006/main" xmlns:r="http://schemas.openxmlformats.org/officeDocument/2006/relationships">
  <sheetPr>
    <tabColor rgb="FF92D050"/>
  </sheetPr>
  <dimension ref="B1:D35"/>
  <sheetViews>
    <sheetView workbookViewId="0">
      <selection activeCell="B1" sqref="B1:C1048576"/>
    </sheetView>
  </sheetViews>
  <sheetFormatPr baseColWidth="10" defaultRowHeight="12.75"/>
  <cols>
    <col min="1" max="1" width="5.25" style="8" customWidth="1"/>
    <col min="2" max="2" width="30.875" style="8" customWidth="1"/>
    <col min="3" max="3" width="45.125" style="8" customWidth="1"/>
    <col min="4" max="16384" width="11" style="8"/>
  </cols>
  <sheetData>
    <row r="1" spans="2:4" ht="13.5" thickBot="1"/>
    <row r="2" spans="2:4" ht="80.25" customHeight="1">
      <c r="B2" s="242"/>
      <c r="C2" s="244"/>
    </row>
    <row r="3" spans="2:4" ht="13.5" thickBot="1">
      <c r="B3" s="248"/>
      <c r="C3" s="250"/>
    </row>
    <row r="4" spans="2:4" ht="13.5" thickBot="1">
      <c r="B4" s="230" t="s">
        <v>43</v>
      </c>
      <c r="C4" s="232"/>
    </row>
    <row r="5" spans="2:4">
      <c r="B5" s="27" t="s">
        <v>91</v>
      </c>
      <c r="C5" s="28" t="s">
        <v>90</v>
      </c>
    </row>
    <row r="6" spans="2:4">
      <c r="B6" s="29" t="s">
        <v>82</v>
      </c>
      <c r="C6" s="30" t="s">
        <v>83</v>
      </c>
    </row>
    <row r="7" spans="2:4">
      <c r="B7" s="29" t="s">
        <v>85</v>
      </c>
      <c r="C7" s="31">
        <v>10102</v>
      </c>
    </row>
    <row r="8" spans="2:4">
      <c r="B8" s="29" t="s">
        <v>69</v>
      </c>
      <c r="C8" s="216">
        <f>+DATOS!C3</f>
        <v>2025</v>
      </c>
    </row>
    <row r="9" spans="2:4" ht="13.5" thickBot="1">
      <c r="B9" s="32" t="s">
        <v>57</v>
      </c>
      <c r="C9" s="33" t="str">
        <f>+DATOS!C4</f>
        <v>2°</v>
      </c>
    </row>
    <row r="10" spans="2:4" ht="15.75" customHeight="1">
      <c r="B10" s="329" t="s">
        <v>73</v>
      </c>
      <c r="C10" s="330"/>
    </row>
    <row r="11" spans="2:4" ht="81.75" customHeight="1">
      <c r="B11" s="325" t="s">
        <v>152</v>
      </c>
      <c r="C11" s="326"/>
      <c r="D11" s="6"/>
    </row>
    <row r="12" spans="2:4" ht="53.25" customHeight="1" thickBot="1">
      <c r="B12" s="327" t="s">
        <v>151</v>
      </c>
      <c r="C12" s="328"/>
      <c r="D12" s="6"/>
    </row>
    <row r="13" spans="2:4">
      <c r="B13" s="10"/>
      <c r="C13" s="10"/>
    </row>
    <row r="14" spans="2:4">
      <c r="B14" s="10"/>
      <c r="C14" s="10"/>
    </row>
    <row r="15" spans="2:4">
      <c r="B15" s="10"/>
      <c r="C15" s="10"/>
    </row>
    <row r="16" spans="2:4">
      <c r="B16" s="10"/>
      <c r="C16" s="10"/>
    </row>
    <row r="17" spans="2:3">
      <c r="B17" s="10"/>
      <c r="C17" s="10"/>
    </row>
    <row r="18" spans="2:3">
      <c r="B18" s="10"/>
      <c r="C18" s="10"/>
    </row>
    <row r="19" spans="2:3">
      <c r="B19" s="6"/>
      <c r="C19" s="6"/>
    </row>
    <row r="20" spans="2:3">
      <c r="B20" s="6"/>
      <c r="C20" s="6"/>
    </row>
    <row r="21" spans="2:3">
      <c r="B21" s="6"/>
      <c r="C21" s="6"/>
    </row>
    <row r="22" spans="2:3">
      <c r="B22" s="6"/>
      <c r="C22" s="6"/>
    </row>
    <row r="23" spans="2:3">
      <c r="B23" s="6"/>
      <c r="C23" s="6"/>
    </row>
    <row r="24" spans="2:3">
      <c r="B24" s="6"/>
      <c r="C24" s="6"/>
    </row>
    <row r="25" spans="2:3">
      <c r="B25" s="6"/>
      <c r="C25" s="6"/>
    </row>
    <row r="26" spans="2:3">
      <c r="B26" s="6"/>
      <c r="C26" s="6"/>
    </row>
    <row r="27" spans="2:3">
      <c r="B27" s="6"/>
      <c r="C27" s="6"/>
    </row>
    <row r="28" spans="2:3">
      <c r="B28" s="6"/>
      <c r="C28" s="6"/>
    </row>
    <row r="29" spans="2:3">
      <c r="B29" s="6"/>
      <c r="C29" s="6"/>
    </row>
    <row r="30" spans="2:3">
      <c r="B30" s="6"/>
      <c r="C30" s="6"/>
    </row>
    <row r="31" spans="2:3">
      <c r="B31" s="6"/>
      <c r="C31" s="6"/>
    </row>
    <row r="32" spans="2:3">
      <c r="B32" s="6"/>
      <c r="C32" s="6"/>
    </row>
    <row r="33" spans="2:3">
      <c r="B33" s="6"/>
      <c r="C33" s="6"/>
    </row>
    <row r="34" spans="2:3">
      <c r="B34" s="6"/>
      <c r="C34" s="6"/>
    </row>
    <row r="35" spans="2:3">
      <c r="B35" s="6"/>
      <c r="C35" s="6"/>
    </row>
  </sheetData>
  <sheetProtection password="CE38" sheet="1" objects="1" scenarios="1"/>
  <mergeCells count="5">
    <mergeCell ref="B2:C3"/>
    <mergeCell ref="B11:C11"/>
    <mergeCell ref="B12:C12"/>
    <mergeCell ref="B10:C10"/>
    <mergeCell ref="B4:C4"/>
  </mergeCells>
  <phoneticPr fontId="2" type="noConversion"/>
  <pageMargins left="0.82677165354330717" right="0.23622047244094491" top="1.6929133858267718" bottom="0.98425196850393704"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Anexo 1</vt:lpstr>
      <vt:lpstr>Anexo 2 </vt:lpstr>
      <vt:lpstr>Anexo 2 Bis</vt:lpstr>
      <vt:lpstr>Anexo 3 </vt:lpstr>
      <vt:lpstr>Anexo 4 </vt:lpstr>
      <vt:lpstr>Anexo 6</vt:lpstr>
      <vt:lpstr>Anexo 19</vt:lpstr>
      <vt:lpstr>Anexo 20</vt:lpstr>
      <vt:lpstr>Anexo 30 Inc. C</vt:lpstr>
      <vt:lpstr>Anexo 30 Inc. D</vt:lpstr>
      <vt:lpstr>Anexo 30 Art. 27</vt:lpstr>
      <vt:lpstr>Anexo 30 Otras Expl.</vt:lpstr>
      <vt:lpstr>DATOS</vt:lpstr>
      <vt:lpstr>Hoja1</vt:lpstr>
      <vt:lpstr>'Anexo 1'!Print_Area</vt:lpstr>
      <vt:lpstr>'Anexo 2 '!Print_Area</vt:lpstr>
      <vt:lpstr>'Anexo 30 Inc. C'!Print_Area</vt:lpstr>
      <vt:lpstr>'Anexo 4 '!Print_Area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2025-08-14T16:27:30Z</cp:lastPrinted>
  <dcterms:created xsi:type="dcterms:W3CDTF">2005-10-29T15:03:20Z</dcterms:created>
  <dcterms:modified xsi:type="dcterms:W3CDTF">2025-08-25T15:58:49Z</dcterms:modified>
</cp:coreProperties>
</file>